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_dubravka\Documents\Excel1\KBO 2023\FP 24-26\1. REBALANS 2024\za web\"/>
    </mc:Choice>
  </mc:AlternateContent>
  <xr:revisionPtr revIDLastSave="0" documentId="13_ncr:1_{83C43E1E-5DCF-41D4-8084-ED313640EE6E}" xr6:coauthVersionLast="36" xr6:coauthVersionMax="36" xr10:uidLastSave="{00000000-0000-0000-0000-000000000000}"/>
  <bookViews>
    <workbookView xWindow="0" yWindow="0" windowWidth="28800" windowHeight="11325" xr2:uid="{790B91C3-6ADD-4117-B0F8-921A0D2C3383}"/>
  </bookViews>
  <sheets>
    <sheet name="I Opći dio-" sheetId="1" r:id="rId1"/>
    <sheet name="A1 - Prihodi " sheetId="2" r:id="rId2"/>
    <sheet name="A2 - Rashodi" sheetId="3" r:id="rId3"/>
    <sheet name="A3 - Rashodi - izvori" sheetId="4" r:id="rId4"/>
    <sheet name="A4- Rashodi - funkcijska" sheetId="5" r:id="rId5"/>
  </sheets>
  <definedNames>
    <definedName name="_xlnm.Print_Titles" localSheetId="2">'A2 - Rashodi'!$5:$5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 l="1"/>
  <c r="F42" i="3"/>
  <c r="F43" i="3"/>
  <c r="F44" i="3"/>
  <c r="F40" i="3"/>
  <c r="F35" i="3"/>
  <c r="F36" i="3"/>
  <c r="F37" i="3"/>
  <c r="F38" i="3"/>
  <c r="F34" i="3"/>
  <c r="F32" i="3"/>
  <c r="F31" i="3"/>
  <c r="F28" i="3"/>
  <c r="F27" i="3"/>
  <c r="F24" i="3"/>
  <c r="F25" i="3"/>
  <c r="F23" i="3"/>
  <c r="F21" i="3"/>
  <c r="F20" i="3"/>
  <c r="F15" i="3"/>
  <c r="F16" i="3"/>
  <c r="F17" i="3"/>
  <c r="F18" i="3"/>
  <c r="F14" i="3"/>
  <c r="F12" i="3"/>
  <c r="F11" i="3"/>
  <c r="F10" i="3"/>
  <c r="B31" i="1" l="1"/>
  <c r="D11" i="1"/>
  <c r="G21" i="2"/>
  <c r="E21" i="2"/>
  <c r="G22" i="2"/>
  <c r="G19" i="2"/>
  <c r="G20" i="2"/>
  <c r="G17" i="2"/>
  <c r="G12" i="2"/>
  <c r="F39" i="3"/>
  <c r="F33" i="3"/>
  <c r="F30" i="3"/>
  <c r="F29" i="3"/>
  <c r="F26" i="3"/>
  <c r="F22" i="3"/>
  <c r="F19" i="3"/>
  <c r="F13" i="3"/>
  <c r="F9" i="3"/>
  <c r="F8" i="3"/>
  <c r="F7" i="3"/>
  <c r="G39" i="3"/>
  <c r="E39" i="3"/>
  <c r="G30" i="3"/>
  <c r="E30" i="3"/>
  <c r="G33" i="3"/>
  <c r="E33" i="3"/>
  <c r="G26" i="3"/>
  <c r="E26" i="3"/>
  <c r="G22" i="3"/>
  <c r="E22" i="3"/>
  <c r="G19" i="3"/>
  <c r="E19" i="3"/>
  <c r="G13" i="3"/>
  <c r="E13" i="3"/>
  <c r="G9" i="3"/>
  <c r="E9" i="3"/>
  <c r="D8" i="4"/>
  <c r="B8" i="4"/>
  <c r="D16" i="1" l="1"/>
  <c r="G29" i="3" l="1"/>
  <c r="G8" i="3" l="1"/>
  <c r="G7" i="3" l="1"/>
  <c r="B16" i="1"/>
  <c r="B13" i="1"/>
  <c r="D8" i="5" l="1"/>
  <c r="D7" i="5" s="1"/>
  <c r="C20" i="4"/>
  <c r="C19" i="4" s="1"/>
  <c r="C18" i="4"/>
  <c r="C17" i="4" s="1"/>
  <c r="C16" i="4"/>
  <c r="C15" i="4"/>
  <c r="C13" i="4"/>
  <c r="C12" i="4" s="1"/>
  <c r="C11" i="4"/>
  <c r="C10" i="4" s="1"/>
  <c r="C9" i="4"/>
  <c r="C8" i="4" s="1"/>
  <c r="E29" i="3"/>
  <c r="B8" i="5"/>
  <c r="B7" i="5" s="1"/>
  <c r="C9" i="5"/>
  <c r="D19" i="4"/>
  <c r="D17" i="4"/>
  <c r="D14" i="4"/>
  <c r="D12" i="4"/>
  <c r="D10" i="4"/>
  <c r="B19" i="4"/>
  <c r="B17" i="4"/>
  <c r="B14" i="4"/>
  <c r="B12" i="4"/>
  <c r="B10" i="4"/>
  <c r="E8" i="3"/>
  <c r="C8" i="5" l="1"/>
  <c r="C7" i="5" s="1"/>
  <c r="C14" i="4"/>
  <c r="D7" i="4"/>
  <c r="B7" i="4"/>
  <c r="E7" i="3"/>
  <c r="F22" i="2"/>
  <c r="G27" i="2"/>
  <c r="G26" i="2" s="1"/>
  <c r="G24" i="2"/>
  <c r="G18" i="2"/>
  <c r="G16" i="2"/>
  <c r="G14" i="2"/>
  <c r="G11" i="2"/>
  <c r="F28" i="2"/>
  <c r="F25" i="2"/>
  <c r="F24" i="2" s="1"/>
  <c r="F23" i="2"/>
  <c r="F21" i="2" s="1"/>
  <c r="F20" i="2"/>
  <c r="F19" i="2"/>
  <c r="F17" i="2"/>
  <c r="F16" i="2" s="1"/>
  <c r="F15" i="2"/>
  <c r="F14" i="2" s="1"/>
  <c r="F13" i="2"/>
  <c r="F12" i="2"/>
  <c r="E11" i="2"/>
  <c r="E14" i="2"/>
  <c r="E16" i="2"/>
  <c r="E18" i="2"/>
  <c r="E24" i="2"/>
  <c r="E27" i="2"/>
  <c r="E26" i="2" s="1"/>
  <c r="D13" i="1"/>
  <c r="C27" i="1"/>
  <c r="C26" i="1"/>
  <c r="C15" i="1"/>
  <c r="C14" i="1"/>
  <c r="C12" i="1"/>
  <c r="F27" i="2" l="1"/>
  <c r="F26" i="2" s="1"/>
  <c r="D17" i="1"/>
  <c r="G10" i="2"/>
  <c r="G9" i="2" s="1"/>
  <c r="C7" i="4"/>
  <c r="E10" i="2"/>
  <c r="C16" i="1"/>
  <c r="F11" i="2"/>
  <c r="F18" i="2"/>
  <c r="C11" i="1"/>
  <c r="C13" i="1" s="1"/>
  <c r="E9" i="2" l="1"/>
  <c r="C17" i="1"/>
  <c r="F10" i="2"/>
  <c r="F9" i="2" l="1"/>
</calcChain>
</file>

<file path=xl/sharedStrings.xml><?xml version="1.0" encoding="utf-8"?>
<sst xmlns="http://schemas.openxmlformats.org/spreadsheetml/2006/main" count="124" uniqueCount="73">
  <si>
    <t>I. OPĆI DIO</t>
  </si>
  <si>
    <t>A) SAŽETAK RAČUNA PRIHODA I RASHODA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</si>
  <si>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</si>
  <si>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</si>
  <si>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</si>
  <si>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</si>
  <si>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</si>
  <si>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</si>
  <si>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</si>
  <si>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</si>
  <si>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</si>
  <si>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</si>
  <si>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</si>
  <si>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</si>
  <si>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</si>
  <si>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</si>
  <si>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</si>
  <si>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</si>
  <si>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</si>
  <si>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</si>
  <si>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</si>
  <si>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</si>
  <si>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</si>
  <si>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</si>
  <si>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Ostale pomoći</t>
  </si>
  <si>
    <t>Prihodi od imovine</t>
  </si>
  <si>
    <t>Vlastiti prihodi</t>
  </si>
  <si>
    <t>Prihodi od upravnih i administrativnih pristojbi, pristojbi po posebnim propisima i naknada</t>
  </si>
  <si>
    <t>Ostali prihodi za posebne namjene</t>
  </si>
  <si>
    <t xml:space="preserve"> Prihodi od prodaje proizvoda i robe te pruženih usluga i prihodi od donacija</t>
  </si>
  <si>
    <t>Donacije</t>
  </si>
  <si>
    <t>Prihodi iz nadležnog proračuna i od HZZO-a temeljem ugovornih obveza</t>
  </si>
  <si>
    <t>Opći prihodi i primici</t>
  </si>
  <si>
    <t>Kazne, upravne mjere i ostali prihodi</t>
  </si>
  <si>
    <t>Prihodi od prodaje nefinancijske imovine</t>
  </si>
  <si>
    <t>Prihodi od prodaje proizvedene dugotrajne imovine</t>
  </si>
  <si>
    <t>Prihodi od prodaje ili zamjene nefinancijske imovine i naknade s naslova osiguranja</t>
  </si>
  <si>
    <t>A. 2. RASHODI POSLOVANJA I RASHODI ZA NABAVU NEFINANCIJSKE IMOVINE</t>
  </si>
  <si>
    <t>Naziv rashoda</t>
  </si>
  <si>
    <t>Rashodi poslovanja</t>
  </si>
  <si>
    <t>Rashodi za zaposlene</t>
  </si>
  <si>
    <t>Materijalni rashodi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</si>
  <si>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</si>
  <si>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</si>
  <si>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</si>
  <si>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</si>
  <si>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</si>
  <si>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</si>
  <si>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</si>
  <si>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</si>
  <si>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</si>
  <si>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UKUPNI RASHODI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</si>
  <si>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</si>
  <si>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</si>
  <si>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</si>
  <si>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</si>
  <si>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</si>
  <si>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</si>
  <si>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</si>
  <si>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 xml:space="preserve"> 52 Ostale pomoći</t>
  </si>
  <si>
    <t>6 Donacije</t>
  </si>
  <si>
    <t>61 Donacije</t>
  </si>
  <si>
    <t>7 Prihodi od prodaje ili zamjene nefinancijske imovine i naknade s naslova osiguranja</t>
  </si>
  <si>
    <t>71 Prihodi od prodaje ili zamjene nefinancijske imovine i naknade s naslova osiguranja</t>
  </si>
  <si>
    <t>A. 4. RASHODI PREMA FUNKCIJSKOJ KLASIFIKACIJI</t>
  </si>
  <si>
    <t>07 Zdravstvo</t>
  </si>
  <si>
    <t>073 Bolničke službe</t>
  </si>
  <si>
    <t>Povećanje / smanjenje</t>
  </si>
  <si>
    <t>Plan za 2024.</t>
  </si>
  <si>
    <t>Novi plan 2024.</t>
  </si>
  <si>
    <t>UKUPNI PRIHODI</t>
  </si>
  <si>
    <t>Mehanizam za oporavak i otpornost</t>
  </si>
  <si>
    <t>581 Mehanizam za oporavak i otpornost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</si>
</sst>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0" fillId="0" borderId="0" xfId="0" applyNumberFormat="1"/>
    <xf numFmtId="3" fontId="3" fillId="0" borderId="4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Fill="1" applyBorder="1" applyAlignment="1">
      <alignment horizontal="right" vertical="center" wrapText="1"/>
    </xf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0" fillId="0" borderId="0" xfId="0" applyFill="1"/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BA52-F766-4939-BD90-C9E377105F9B}">
  <dimension ref="A2:F42"/>
  <sheetViews>
    <sheetView tabSelected="1" workbookViewId="0">
      <selection activeCell="G14" sqref="G14"/>
    </sheetView>
  </sheetViews>
  <sheetFormatPr defaultRowHeight="15" x14ac:dyDescent="0.25"/>
  <cols>
    <col min="1" max="1" width="29.85546875" customWidth="1"/>
    <col min="2" max="2" width="18.42578125" customWidth="1"/>
    <col min="3" max="3" width="19" customWidth="1"/>
    <col min="4" max="4" width="21.85546875" customWidth="1"/>
    <col min="5" max="5" width="10" bestFit="1" customWidth="1"/>
    <col min="6" max="6" width="11.140625" bestFit="1" customWidth="1"/>
  </cols>
  <sheetData>
    <row r="2" spans="1:6" x14ac:dyDescent="0.25">
      <c r="B2" s="48"/>
    </row>
    <row r="3" spans="1:6" ht="15.75" x14ac:dyDescent="0.25">
      <c r="A3" s="59"/>
      <c r="B3" s="59"/>
      <c r="C3" s="59"/>
      <c r="D3" s="59"/>
    </row>
    <row r="4" spans="1:6" ht="15.75" customHeight="1" x14ac:dyDescent="0.25">
      <c r="A4" s="59" t="s">
        <v>0</v>
      </c>
      <c r="B4" s="59"/>
      <c r="C4" s="59"/>
      <c r="D4" s="59"/>
    </row>
    <row r="5" spans="1:6" x14ac:dyDescent="0.25">
      <c r="A5" s="1"/>
      <c r="B5" s="1"/>
      <c r="C5" s="1"/>
      <c r="D5" s="1"/>
    </row>
    <row r="6" spans="1:6" ht="16.5" customHeight="1" x14ac:dyDescent="0.25">
      <c r="A6" s="59" t="s">
        <v>1</v>
      </c>
      <c r="B6" s="59"/>
      <c r="C6" s="59"/>
      <c r="D6" s="59"/>
    </row>
    <row r="7" spans="1:6" ht="15.75" thickBot="1" x14ac:dyDescent="0.3">
      <c r="A7" s="2"/>
      <c r="B7" s="3"/>
      <c r="C7" s="3"/>
      <c r="D7" s="4"/>
    </row>
    <row r="8" spans="1:6" x14ac:dyDescent="0.25">
      <c r="A8" s="60"/>
      <c r="B8" s="62" t="s">
        <v>68</v>
      </c>
      <c r="C8" s="62" t="s">
        <v>67</v>
      </c>
      <c r="D8" s="62" t="s">
        <v>69</v>
      </c>
    </row>
    <row r="9" spans="1:6" ht="23.25" customHeight="1" thickBot="1" x14ac:dyDescent="0.3">
      <c r="A9" s="61"/>
      <c r="B9" s="63"/>
      <c r="C9" s="63"/>
      <c r="D9" s="63"/>
    </row>
    <row r="10" spans="1:6" ht="11.25" customHeight="1" thickBot="1" x14ac:dyDescent="0.3">
      <c r="A10" s="51">
        <v>1</v>
      </c>
      <c r="B10" s="52">
        <v>2</v>
      </c>
      <c r="C10" s="53">
        <v>3</v>
      </c>
      <c r="D10" s="53">
        <v>4</v>
      </c>
    </row>
    <row r="11" spans="1:6" ht="15.75" thickBot="1" x14ac:dyDescent="0.3">
      <c r="A11" s="5" t="s">
        <v>2</v>
      </c>
      <c r="B11" s="6">
        <v>193545452</v>
      </c>
      <c r="C11" s="7">
        <f>+D11-B11</f>
        <v>17933640</v>
      </c>
      <c r="D11" s="7">
        <f>211493752-14660</f>
        <v>211479092</v>
      </c>
    </row>
    <row r="12" spans="1:6" ht="35.25" customHeight="1" thickBot="1" x14ac:dyDescent="0.3">
      <c r="A12" s="5" t="s">
        <v>3</v>
      </c>
      <c r="B12" s="6">
        <v>2160</v>
      </c>
      <c r="C12" s="7">
        <f>+D12-B12</f>
        <v>12500</v>
      </c>
      <c r="D12" s="7">
        <v>14660</v>
      </c>
      <c r="F12" s="40"/>
    </row>
    <row r="13" spans="1:6" ht="21.75" customHeight="1" thickBot="1" x14ac:dyDescent="0.3">
      <c r="A13" s="8" t="s">
        <v>4</v>
      </c>
      <c r="B13" s="9">
        <f>+B12+B11</f>
        <v>193547612</v>
      </c>
      <c r="C13" s="10">
        <f>+C12+C11</f>
        <v>17946140</v>
      </c>
      <c r="D13" s="10">
        <f>+D12+D11</f>
        <v>211493752</v>
      </c>
      <c r="F13" s="40"/>
    </row>
    <row r="14" spans="1:6" ht="24" customHeight="1" thickBot="1" x14ac:dyDescent="0.3">
      <c r="A14" s="5" t="s">
        <v>5</v>
      </c>
      <c r="B14" s="6">
        <v>188669451</v>
      </c>
      <c r="C14" s="7">
        <f>+D14-B14</f>
        <v>16941996</v>
      </c>
      <c r="D14" s="7">
        <v>205611447</v>
      </c>
      <c r="F14" s="40"/>
    </row>
    <row r="15" spans="1:6" ht="31.5" customHeight="1" thickBot="1" x14ac:dyDescent="0.3">
      <c r="A15" s="5" t="s">
        <v>6</v>
      </c>
      <c r="B15" s="6">
        <v>4878161</v>
      </c>
      <c r="C15" s="7">
        <f>+D15-B15</f>
        <v>2911909</v>
      </c>
      <c r="D15" s="7">
        <v>7790070</v>
      </c>
      <c r="F15" s="40"/>
    </row>
    <row r="16" spans="1:6" ht="25.5" customHeight="1" thickBot="1" x14ac:dyDescent="0.3">
      <c r="A16" s="8" t="s">
        <v>7</v>
      </c>
      <c r="B16" s="9">
        <f>+B15+B14</f>
        <v>193547612</v>
      </c>
      <c r="C16" s="10">
        <f>+C15+C14</f>
        <v>19853905</v>
      </c>
      <c r="D16" s="10">
        <f>+D15+D14</f>
        <v>213401517</v>
      </c>
    </row>
    <row r="17" spans="1:5" ht="27.75" customHeight="1" thickBot="1" x14ac:dyDescent="0.3">
      <c r="A17" s="8" t="s">
        <v>8</v>
      </c>
      <c r="B17" s="11">
        <v>0</v>
      </c>
      <c r="C17" s="10">
        <f>+C13-C16</f>
        <v>-1907765</v>
      </c>
      <c r="D17" s="10">
        <f>+D13-D16</f>
        <v>-1907765</v>
      </c>
      <c r="E17" s="40"/>
    </row>
    <row r="18" spans="1:5" x14ac:dyDescent="0.25">
      <c r="A18" s="1"/>
    </row>
    <row r="19" spans="1:5" ht="15.75" customHeight="1" x14ac:dyDescent="0.25">
      <c r="A19" s="59" t="s">
        <v>9</v>
      </c>
      <c r="B19" s="59"/>
      <c r="C19" s="59"/>
      <c r="D19" s="59"/>
    </row>
    <row r="20" spans="1:5" ht="15.75" thickBot="1" x14ac:dyDescent="0.3">
      <c r="A20" s="1"/>
    </row>
    <row r="21" spans="1:5" ht="15" customHeight="1" x14ac:dyDescent="0.25">
      <c r="A21" s="64"/>
      <c r="B21" s="62" t="s">
        <v>68</v>
      </c>
      <c r="C21" s="62" t="s">
        <v>67</v>
      </c>
      <c r="D21" s="62" t="s">
        <v>69</v>
      </c>
    </row>
    <row r="22" spans="1:5" ht="15.75" thickBot="1" x14ac:dyDescent="0.3">
      <c r="A22" s="65"/>
      <c r="B22" s="63"/>
      <c r="C22" s="63"/>
      <c r="D22" s="63"/>
    </row>
    <row r="23" spans="1:5" ht="15.75" thickBot="1" x14ac:dyDescent="0.3">
      <c r="A23" s="51">
        <v>1</v>
      </c>
      <c r="B23" s="52">
        <v>2</v>
      </c>
      <c r="C23" s="53">
        <v>3</v>
      </c>
      <c r="D23" s="53">
        <v>4</v>
      </c>
    </row>
    <row r="24" spans="1:5" ht="34.5" customHeight="1" thickBot="1" x14ac:dyDescent="0.3">
      <c r="A24" s="5" t="s">
        <v>10</v>
      </c>
      <c r="B24" s="13">
        <v>0</v>
      </c>
      <c r="C24" s="14">
        <v>0</v>
      </c>
      <c r="D24" s="14">
        <v>0</v>
      </c>
    </row>
    <row r="25" spans="1:5" ht="33" customHeight="1" thickBot="1" x14ac:dyDescent="0.3">
      <c r="A25" s="5" t="s">
        <v>11</v>
      </c>
      <c r="B25" s="13">
        <v>0</v>
      </c>
      <c r="C25" s="14">
        <v>0</v>
      </c>
      <c r="D25" s="14">
        <v>0</v>
      </c>
    </row>
    <row r="26" spans="1:5" ht="36" customHeight="1" thickBot="1" x14ac:dyDescent="0.3">
      <c r="A26" s="15" t="s">
        <v>12</v>
      </c>
      <c r="B26" s="16">
        <v>92906</v>
      </c>
      <c r="C26" s="16">
        <f>+D26-B26</f>
        <v>1907765</v>
      </c>
      <c r="D26" s="17">
        <v>2000671</v>
      </c>
    </row>
    <row r="27" spans="1:5" ht="32.25" customHeight="1" thickBot="1" x14ac:dyDescent="0.3">
      <c r="A27" s="15" t="s">
        <v>13</v>
      </c>
      <c r="B27" s="16">
        <v>-92906</v>
      </c>
      <c r="C27" s="16">
        <f>+D27-B27</f>
        <v>0</v>
      </c>
      <c r="D27" s="17">
        <v>-92906</v>
      </c>
    </row>
    <row r="28" spans="1:5" ht="25.5" customHeight="1" thickBot="1" x14ac:dyDescent="0.3">
      <c r="A28" s="8" t="s">
        <v>14</v>
      </c>
      <c r="B28" s="11">
        <v>0</v>
      </c>
      <c r="C28" s="12">
        <v>0</v>
      </c>
      <c r="D28" s="12">
        <v>0</v>
      </c>
    </row>
    <row r="29" spans="1:5" ht="35.25" customHeight="1" thickBot="1" x14ac:dyDescent="0.3">
      <c r="A29" s="5" t="s">
        <v>15</v>
      </c>
      <c r="B29" s="13">
        <v>0</v>
      </c>
      <c r="C29" s="14">
        <v>0</v>
      </c>
      <c r="D29" s="14">
        <v>0</v>
      </c>
    </row>
    <row r="31" spans="1:5" x14ac:dyDescent="0.25">
      <c r="B31" s="40">
        <f>+B27+B26</f>
        <v>0</v>
      </c>
      <c r="C31" s="40"/>
      <c r="D31" s="40"/>
    </row>
    <row r="32" spans="1:5" x14ac:dyDescent="0.25">
      <c r="D32" s="40"/>
    </row>
    <row r="33" spans="1:4" x14ac:dyDescent="0.25">
      <c r="B33" s="40"/>
      <c r="C33" s="40"/>
      <c r="D33" s="40"/>
    </row>
    <row r="34" spans="1:4" x14ac:dyDescent="0.25">
      <c r="B34" s="40"/>
      <c r="C34" s="40"/>
      <c r="D34" s="40"/>
    </row>
    <row r="35" spans="1:4" x14ac:dyDescent="0.25">
      <c r="B35" s="40"/>
      <c r="C35" s="40"/>
    </row>
    <row r="36" spans="1:4" x14ac:dyDescent="0.25">
      <c r="B36" s="40"/>
      <c r="C36" s="40"/>
    </row>
    <row r="37" spans="1:4" x14ac:dyDescent="0.25">
      <c r="A37" s="45"/>
      <c r="B37" s="46"/>
      <c r="C37" s="46"/>
      <c r="D37" s="46"/>
    </row>
    <row r="38" spans="1:4" x14ac:dyDescent="0.25">
      <c r="A38" s="45"/>
      <c r="B38" s="46"/>
      <c r="C38" s="46"/>
      <c r="D38" s="46"/>
    </row>
    <row r="39" spans="1:4" x14ac:dyDescent="0.25">
      <c r="A39" s="45"/>
      <c r="B39" s="45"/>
      <c r="C39" s="45"/>
      <c r="D39" s="45"/>
    </row>
    <row r="40" spans="1:4" x14ac:dyDescent="0.25">
      <c r="A40" s="45"/>
      <c r="B40" s="46"/>
      <c r="C40" s="46"/>
      <c r="D40" s="46"/>
    </row>
    <row r="41" spans="1:4" x14ac:dyDescent="0.25">
      <c r="C41" s="40"/>
    </row>
    <row r="42" spans="1:4" x14ac:dyDescent="0.25">
      <c r="B42" s="40"/>
      <c r="C42" s="40"/>
      <c r="D42" s="40"/>
    </row>
  </sheetData>
  <mergeCells count="12">
    <mergeCell ref="A21:A22"/>
    <mergeCell ref="B21:B22"/>
    <mergeCell ref="C8:C9"/>
    <mergeCell ref="D8:D9"/>
    <mergeCell ref="C21:C22"/>
    <mergeCell ref="D21:D22"/>
    <mergeCell ref="A19:D19"/>
    <mergeCell ref="A3:D3"/>
    <mergeCell ref="A4:D4"/>
    <mergeCell ref="A6:D6"/>
    <mergeCell ref="A8:A9"/>
    <mergeCell ref="B8:B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170A-B965-4D16-81E0-973CBA05848E}">
  <dimension ref="A3:I41"/>
  <sheetViews>
    <sheetView workbookViewId="0">
      <selection activeCell="D29" sqref="D29:G33"/>
    </sheetView>
  </sheetViews>
  <sheetFormatPr defaultRowHeight="15" x14ac:dyDescent="0.25"/>
  <cols>
    <col min="2" max="2" width="7.7109375" customWidth="1"/>
    <col min="3" max="3" width="9.140625" customWidth="1"/>
    <col min="4" max="4" width="23" customWidth="1"/>
    <col min="5" max="5" width="15.5703125" customWidth="1"/>
    <col min="6" max="6" width="13.85546875" customWidth="1"/>
    <col min="7" max="7" width="16.42578125" customWidth="1"/>
    <col min="9" max="9" width="11.140625" bestFit="1" customWidth="1"/>
  </cols>
  <sheetData>
    <row r="3" spans="1:7" ht="15.75" customHeight="1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1"/>
      <c r="B4" s="1"/>
      <c r="C4" s="1"/>
      <c r="D4" s="1"/>
      <c r="E4" s="1"/>
      <c r="F4" s="1"/>
      <c r="G4" s="1"/>
    </row>
    <row r="5" spans="1:7" ht="31.5" customHeight="1" x14ac:dyDescent="0.25">
      <c r="A5" s="59" t="s">
        <v>17</v>
      </c>
      <c r="B5" s="59"/>
      <c r="C5" s="59"/>
      <c r="D5" s="59"/>
      <c r="E5" s="59"/>
      <c r="F5" s="59"/>
      <c r="G5" s="59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ht="30.75" customHeight="1" thickBot="1" x14ac:dyDescent="0.3">
      <c r="A7" s="38" t="s">
        <v>18</v>
      </c>
      <c r="B7" s="38" t="s">
        <v>19</v>
      </c>
      <c r="C7" s="38" t="s">
        <v>20</v>
      </c>
      <c r="D7" s="38" t="s">
        <v>21</v>
      </c>
      <c r="E7" s="39" t="s">
        <v>68</v>
      </c>
      <c r="F7" s="39" t="s">
        <v>67</v>
      </c>
      <c r="G7" s="39" t="s">
        <v>69</v>
      </c>
    </row>
    <row r="8" spans="1:7" ht="15" customHeight="1" thickBot="1" x14ac:dyDescent="0.3">
      <c r="A8" s="49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</row>
    <row r="9" spans="1:7" ht="15" customHeight="1" thickBot="1" x14ac:dyDescent="0.3">
      <c r="A9" s="49"/>
      <c r="B9" s="50"/>
      <c r="C9" s="50"/>
      <c r="D9" s="54" t="s">
        <v>70</v>
      </c>
      <c r="E9" s="41">
        <f>+E10+E26</f>
        <v>193547612</v>
      </c>
      <c r="F9" s="41">
        <f>+F10+F26</f>
        <v>17946140</v>
      </c>
      <c r="G9" s="41">
        <f>+G10+G26</f>
        <v>211493752</v>
      </c>
    </row>
    <row r="10" spans="1:7" ht="15.75" thickBot="1" x14ac:dyDescent="0.3">
      <c r="A10" s="19">
        <v>6</v>
      </c>
      <c r="B10" s="21"/>
      <c r="C10" s="21"/>
      <c r="D10" s="22" t="s">
        <v>22</v>
      </c>
      <c r="E10" s="23">
        <f>+E11+E14+E16+E18+E21+E24</f>
        <v>193545452</v>
      </c>
      <c r="F10" s="41">
        <f>+F11+F14+F16+F18+F21+F24</f>
        <v>17933640</v>
      </c>
      <c r="G10" s="41">
        <f>+G11+G14+G16+G18+G21+G24</f>
        <v>211479092</v>
      </c>
    </row>
    <row r="11" spans="1:7" ht="44.25" customHeight="1" thickBot="1" x14ac:dyDescent="0.3">
      <c r="A11" s="19"/>
      <c r="B11" s="20">
        <v>63</v>
      </c>
      <c r="C11" s="20"/>
      <c r="D11" s="24" t="s">
        <v>23</v>
      </c>
      <c r="E11" s="25">
        <f>+E12+E13</f>
        <v>76940</v>
      </c>
      <c r="F11" s="25">
        <f>+F12+F13</f>
        <v>4640725</v>
      </c>
      <c r="G11" s="25">
        <f>+G12+G13</f>
        <v>4717665</v>
      </c>
    </row>
    <row r="12" spans="1:7" ht="18.75" customHeight="1" thickBot="1" x14ac:dyDescent="0.3">
      <c r="A12" s="26"/>
      <c r="B12" s="27"/>
      <c r="C12" s="27">
        <v>52</v>
      </c>
      <c r="D12" s="28" t="s">
        <v>24</v>
      </c>
      <c r="E12" s="29">
        <v>76940</v>
      </c>
      <c r="F12" s="29">
        <f>+G12-E12</f>
        <v>4377474</v>
      </c>
      <c r="G12" s="29">
        <f>4391317+1700+52040+9357</f>
        <v>4454414</v>
      </c>
    </row>
    <row r="13" spans="1:7" ht="36" customHeight="1" thickBot="1" x14ac:dyDescent="0.3">
      <c r="A13" s="26"/>
      <c r="B13" s="27"/>
      <c r="C13" s="27">
        <v>581</v>
      </c>
      <c r="D13" s="28" t="s">
        <v>71</v>
      </c>
      <c r="E13" s="29">
        <v>0</v>
      </c>
      <c r="F13" s="29">
        <f>+G13-E13</f>
        <v>263251</v>
      </c>
      <c r="G13" s="29">
        <v>263251</v>
      </c>
    </row>
    <row r="14" spans="1:7" ht="20.25" customHeight="1" thickBot="1" x14ac:dyDescent="0.3">
      <c r="A14" s="18"/>
      <c r="B14" s="20">
        <v>64</v>
      </c>
      <c r="C14" s="27"/>
      <c r="D14" s="28" t="s">
        <v>25</v>
      </c>
      <c r="E14" s="25">
        <f>+E15</f>
        <v>1</v>
      </c>
      <c r="F14" s="25">
        <f>+F15</f>
        <v>0</v>
      </c>
      <c r="G14" s="25">
        <f>+G15</f>
        <v>1</v>
      </c>
    </row>
    <row r="15" spans="1:7" ht="17.25" customHeight="1" thickBot="1" x14ac:dyDescent="0.3">
      <c r="A15" s="26"/>
      <c r="B15" s="27"/>
      <c r="C15" s="27">
        <v>31</v>
      </c>
      <c r="D15" s="28" t="s">
        <v>26</v>
      </c>
      <c r="E15" s="29">
        <v>1</v>
      </c>
      <c r="F15" s="29">
        <f>+G15-E15</f>
        <v>0</v>
      </c>
      <c r="G15" s="29">
        <v>1</v>
      </c>
    </row>
    <row r="16" spans="1:7" ht="60" customHeight="1" thickBot="1" x14ac:dyDescent="0.3">
      <c r="A16" s="18"/>
      <c r="B16" s="20">
        <v>65</v>
      </c>
      <c r="C16" s="27"/>
      <c r="D16" s="28" t="s">
        <v>27</v>
      </c>
      <c r="E16" s="25">
        <f>+E17</f>
        <v>10282207</v>
      </c>
      <c r="F16" s="25">
        <f>+F17</f>
        <v>2601500</v>
      </c>
      <c r="G16" s="25">
        <f>+G17</f>
        <v>12883707</v>
      </c>
    </row>
    <row r="17" spans="1:9" ht="30" customHeight="1" thickBot="1" x14ac:dyDescent="0.3">
      <c r="A17" s="26"/>
      <c r="B17" s="27"/>
      <c r="C17" s="27">
        <v>43</v>
      </c>
      <c r="D17" s="28" t="s">
        <v>28</v>
      </c>
      <c r="E17" s="29">
        <v>10282207</v>
      </c>
      <c r="F17" s="29">
        <f>+G17-E17</f>
        <v>2601500</v>
      </c>
      <c r="G17" s="29">
        <f>12800000+83707</f>
        <v>12883707</v>
      </c>
    </row>
    <row r="18" spans="1:9" ht="54" customHeight="1" thickBot="1" x14ac:dyDescent="0.3">
      <c r="A18" s="18"/>
      <c r="B18" s="20">
        <v>66</v>
      </c>
      <c r="C18" s="27"/>
      <c r="D18" s="24" t="s">
        <v>29</v>
      </c>
      <c r="E18" s="25">
        <f>+E19+E20</f>
        <v>1654188</v>
      </c>
      <c r="F18" s="25">
        <f>+F19+F20</f>
        <v>610762</v>
      </c>
      <c r="G18" s="25">
        <f>+G19+G20</f>
        <v>2264950</v>
      </c>
    </row>
    <row r="19" spans="1:9" ht="16.5" customHeight="1" thickBot="1" x14ac:dyDescent="0.3">
      <c r="A19" s="26"/>
      <c r="B19" s="30"/>
      <c r="C19" s="27">
        <v>31</v>
      </c>
      <c r="D19" s="28" t="s">
        <v>26</v>
      </c>
      <c r="E19" s="29">
        <v>1584000</v>
      </c>
      <c r="F19" s="29">
        <f>+G19-E19</f>
        <v>546000</v>
      </c>
      <c r="G19" s="29">
        <f>130000+2000000</f>
        <v>2130000</v>
      </c>
    </row>
    <row r="20" spans="1:9" ht="15.75" thickBot="1" x14ac:dyDescent="0.3">
      <c r="A20" s="26"/>
      <c r="B20" s="30"/>
      <c r="C20" s="27">
        <v>61</v>
      </c>
      <c r="D20" s="28" t="s">
        <v>30</v>
      </c>
      <c r="E20" s="29">
        <v>70188</v>
      </c>
      <c r="F20" s="29">
        <f>+G20-E20</f>
        <v>64762</v>
      </c>
      <c r="G20" s="29">
        <f>69600+65350</f>
        <v>134950</v>
      </c>
    </row>
    <row r="21" spans="1:9" ht="42.75" customHeight="1" thickBot="1" x14ac:dyDescent="0.3">
      <c r="A21" s="18"/>
      <c r="B21" s="20">
        <v>67</v>
      </c>
      <c r="C21" s="27"/>
      <c r="D21" s="24" t="s">
        <v>31</v>
      </c>
      <c r="E21" s="25">
        <f>+E22+E23</f>
        <v>181462116</v>
      </c>
      <c r="F21" s="25">
        <f t="shared" ref="F21:G21" si="0">+F22+F23</f>
        <v>9980939</v>
      </c>
      <c r="G21" s="25">
        <f t="shared" si="0"/>
        <v>191443055</v>
      </c>
    </row>
    <row r="22" spans="1:9" ht="25.5" customHeight="1" thickBot="1" x14ac:dyDescent="0.3">
      <c r="A22" s="26"/>
      <c r="B22" s="30"/>
      <c r="C22" s="27">
        <v>11</v>
      </c>
      <c r="D22" s="28" t="s">
        <v>32</v>
      </c>
      <c r="E22" s="29">
        <v>4000000</v>
      </c>
      <c r="F22" s="29">
        <f>+G22-E22</f>
        <v>1028301</v>
      </c>
      <c r="G22" s="29">
        <f>728301+4300000</f>
        <v>5028301</v>
      </c>
    </row>
    <row r="23" spans="1:9" ht="30" customHeight="1" thickBot="1" x14ac:dyDescent="0.3">
      <c r="A23" s="26"/>
      <c r="B23" s="30"/>
      <c r="C23" s="27">
        <v>43</v>
      </c>
      <c r="D23" s="28" t="s">
        <v>28</v>
      </c>
      <c r="E23" s="29">
        <v>177462116</v>
      </c>
      <c r="F23" s="29">
        <f t="shared" ref="F23" si="1">+G23-E23</f>
        <v>8952638</v>
      </c>
      <c r="G23" s="29">
        <v>186414754</v>
      </c>
      <c r="I23" s="40"/>
    </row>
    <row r="24" spans="1:9" ht="28.5" customHeight="1" thickBot="1" x14ac:dyDescent="0.3">
      <c r="A24" s="18"/>
      <c r="B24" s="20">
        <v>68</v>
      </c>
      <c r="C24" s="27"/>
      <c r="D24" s="24" t="s">
        <v>33</v>
      </c>
      <c r="E24" s="25">
        <f>+E25</f>
        <v>70000</v>
      </c>
      <c r="F24" s="25">
        <f>+F25</f>
        <v>99714</v>
      </c>
      <c r="G24" s="25">
        <f>+G25</f>
        <v>169714</v>
      </c>
    </row>
    <row r="25" spans="1:9" ht="30.75" customHeight="1" thickBot="1" x14ac:dyDescent="0.3">
      <c r="A25" s="26"/>
      <c r="B25" s="30"/>
      <c r="C25" s="27">
        <v>43</v>
      </c>
      <c r="D25" s="28" t="s">
        <v>28</v>
      </c>
      <c r="E25" s="29">
        <v>70000</v>
      </c>
      <c r="F25" s="29">
        <f>+G25-E25</f>
        <v>99714</v>
      </c>
      <c r="G25" s="29">
        <v>169714</v>
      </c>
    </row>
    <row r="26" spans="1:9" ht="30" customHeight="1" thickBot="1" x14ac:dyDescent="0.3">
      <c r="A26" s="19">
        <v>7</v>
      </c>
      <c r="B26" s="21"/>
      <c r="C26" s="21"/>
      <c r="D26" s="22" t="s">
        <v>34</v>
      </c>
      <c r="E26" s="23">
        <f t="shared" ref="E26:G27" si="2">+E27</f>
        <v>2160</v>
      </c>
      <c r="F26" s="23">
        <f t="shared" si="2"/>
        <v>12500</v>
      </c>
      <c r="G26" s="23">
        <f t="shared" si="2"/>
        <v>14660</v>
      </c>
    </row>
    <row r="27" spans="1:9" ht="44.25" customHeight="1" thickBot="1" x14ac:dyDescent="0.3">
      <c r="A27" s="18"/>
      <c r="B27" s="20">
        <v>72</v>
      </c>
      <c r="C27" s="27"/>
      <c r="D27" s="24" t="s">
        <v>35</v>
      </c>
      <c r="E27" s="25">
        <f t="shared" si="2"/>
        <v>2160</v>
      </c>
      <c r="F27" s="25">
        <f t="shared" si="2"/>
        <v>12500</v>
      </c>
      <c r="G27" s="25">
        <f t="shared" si="2"/>
        <v>14660</v>
      </c>
    </row>
    <row r="28" spans="1:9" ht="60" customHeight="1" thickBot="1" x14ac:dyDescent="0.3">
      <c r="A28" s="26"/>
      <c r="B28" s="27"/>
      <c r="C28" s="27">
        <v>71</v>
      </c>
      <c r="D28" s="28" t="s">
        <v>36</v>
      </c>
      <c r="E28" s="29">
        <v>2160</v>
      </c>
      <c r="F28" s="29">
        <f>+G28-E28</f>
        <v>12500</v>
      </c>
      <c r="G28" s="29">
        <v>14660</v>
      </c>
    </row>
    <row r="29" spans="1:9" x14ac:dyDescent="0.25">
      <c r="E29" s="40"/>
      <c r="F29" s="40"/>
      <c r="G29" s="40"/>
    </row>
    <row r="30" spans="1:9" x14ac:dyDescent="0.25">
      <c r="E30" s="40"/>
      <c r="F30" s="40"/>
      <c r="G30" s="40"/>
    </row>
    <row r="31" spans="1:9" x14ac:dyDescent="0.25">
      <c r="E31" s="40"/>
      <c r="F31" s="40"/>
      <c r="G31" s="40"/>
    </row>
    <row r="32" spans="1:9" x14ac:dyDescent="0.25">
      <c r="E32" s="40"/>
      <c r="F32" s="40"/>
      <c r="G32" s="40"/>
    </row>
    <row r="33" spans="5:7" x14ac:dyDescent="0.25">
      <c r="E33" s="40"/>
      <c r="G33" s="40"/>
    </row>
    <row r="36" spans="5:7" x14ac:dyDescent="0.25">
      <c r="E36" s="40"/>
      <c r="F36" s="40"/>
      <c r="G36" s="40"/>
    </row>
    <row r="37" spans="5:7" x14ac:dyDescent="0.25">
      <c r="E37" s="40"/>
      <c r="F37" s="40"/>
      <c r="G37" s="40"/>
    </row>
    <row r="38" spans="5:7" x14ac:dyDescent="0.25">
      <c r="E38" s="40"/>
      <c r="F38" s="40"/>
      <c r="G38" s="40"/>
    </row>
    <row r="39" spans="5:7" x14ac:dyDescent="0.25">
      <c r="E39" s="40"/>
      <c r="F39" s="40"/>
      <c r="G39" s="40"/>
    </row>
    <row r="40" spans="5:7" x14ac:dyDescent="0.25">
      <c r="E40" s="40"/>
      <c r="F40" s="40"/>
      <c r="G40" s="40"/>
    </row>
    <row r="41" spans="5:7" x14ac:dyDescent="0.25">
      <c r="E41" s="40"/>
      <c r="F41" s="40"/>
      <c r="G41" s="40"/>
    </row>
  </sheetData>
  <mergeCells count="2">
    <mergeCell ref="A3:G3"/>
    <mergeCell ref="A5:G5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3D6F-370E-4191-9E6D-138FA8E49363}">
  <dimension ref="A3:J69"/>
  <sheetViews>
    <sheetView workbookViewId="0">
      <selection activeCell="E7" sqref="E7"/>
    </sheetView>
  </sheetViews>
  <sheetFormatPr defaultRowHeight="15" x14ac:dyDescent="0.25"/>
  <cols>
    <col min="3" max="3" width="6.85546875" customWidth="1"/>
    <col min="4" max="4" width="24.7109375" customWidth="1"/>
    <col min="5" max="5" width="13" customWidth="1"/>
    <col min="6" max="6" width="13.5703125" customWidth="1"/>
    <col min="7" max="7" width="14.28515625" customWidth="1"/>
    <col min="8" max="8" width="11.85546875" customWidth="1"/>
    <col min="9" max="9" width="13.85546875" customWidth="1"/>
    <col min="10" max="10" width="10.140625" bestFit="1" customWidth="1"/>
  </cols>
  <sheetData>
    <row r="3" spans="1:10" ht="31.5" customHeight="1" x14ac:dyDescent="0.25">
      <c r="A3" s="59" t="s">
        <v>37</v>
      </c>
      <c r="B3" s="59"/>
      <c r="C3" s="59"/>
      <c r="D3" s="59"/>
      <c r="E3" s="59"/>
      <c r="F3" s="59"/>
      <c r="G3" s="59"/>
    </row>
    <row r="4" spans="1:10" ht="15.75" thickBot="1" x14ac:dyDescent="0.3">
      <c r="A4" s="1"/>
      <c r="B4" s="1"/>
      <c r="C4" s="1"/>
      <c r="D4" s="1"/>
      <c r="E4" s="1"/>
      <c r="F4" s="1"/>
      <c r="G4" s="1"/>
    </row>
    <row r="5" spans="1:10" ht="41.25" customHeight="1" thickBot="1" x14ac:dyDescent="0.3">
      <c r="A5" s="38" t="s">
        <v>18</v>
      </c>
      <c r="B5" s="38" t="s">
        <v>19</v>
      </c>
      <c r="C5" s="38" t="s">
        <v>20</v>
      </c>
      <c r="D5" s="38" t="s">
        <v>38</v>
      </c>
      <c r="E5" s="39" t="s">
        <v>68</v>
      </c>
      <c r="F5" s="39" t="s">
        <v>67</v>
      </c>
      <c r="G5" s="39" t="s">
        <v>69</v>
      </c>
    </row>
    <row r="6" spans="1:10" ht="17.25" customHeight="1" thickBot="1" x14ac:dyDescent="0.3">
      <c r="A6" s="49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</row>
    <row r="7" spans="1:10" s="57" customFormat="1" ht="17.25" customHeight="1" thickBot="1" x14ac:dyDescent="0.3">
      <c r="A7" s="55"/>
      <c r="B7" s="56"/>
      <c r="C7" s="56"/>
      <c r="D7" s="54" t="s">
        <v>51</v>
      </c>
      <c r="E7" s="41">
        <f>+E8+E29</f>
        <v>193547612</v>
      </c>
      <c r="F7" s="41">
        <f t="shared" ref="F7:F14" si="0">+G7-E7</f>
        <v>19853905</v>
      </c>
      <c r="G7" s="41">
        <f>+G8+G29</f>
        <v>213401517</v>
      </c>
      <c r="I7" s="58"/>
      <c r="J7" s="58"/>
    </row>
    <row r="8" spans="1:10" ht="15.75" thickBot="1" x14ac:dyDescent="0.3">
      <c r="A8" s="19">
        <v>3</v>
      </c>
      <c r="B8" s="21"/>
      <c r="C8" s="21"/>
      <c r="D8" s="22" t="s">
        <v>39</v>
      </c>
      <c r="E8" s="23">
        <f>+E9+E13+E19+E22+E26</f>
        <v>188669451</v>
      </c>
      <c r="F8" s="23">
        <f t="shared" si="0"/>
        <v>16941996</v>
      </c>
      <c r="G8" s="23">
        <f t="shared" ref="G8" si="1">+G9+G13+G19+G22+G26</f>
        <v>205611447</v>
      </c>
      <c r="I8" s="40"/>
    </row>
    <row r="9" spans="1:10" ht="21.75" customHeight="1" thickBot="1" x14ac:dyDescent="0.3">
      <c r="A9" s="19"/>
      <c r="B9" s="20">
        <v>31</v>
      </c>
      <c r="C9" s="20"/>
      <c r="D9" s="24" t="s">
        <v>40</v>
      </c>
      <c r="E9" s="25">
        <f>+E10+E11+E12</f>
        <v>113725258</v>
      </c>
      <c r="F9" s="25">
        <f t="shared" si="0"/>
        <v>1074213</v>
      </c>
      <c r="G9" s="25">
        <f t="shared" ref="G9" si="2">+G10+G11+G12</f>
        <v>114799471</v>
      </c>
    </row>
    <row r="10" spans="1:10" ht="21" customHeight="1" thickBot="1" x14ac:dyDescent="0.3">
      <c r="A10" s="26"/>
      <c r="B10" s="27"/>
      <c r="C10" s="27">
        <v>31</v>
      </c>
      <c r="D10" s="28" t="s">
        <v>26</v>
      </c>
      <c r="E10" s="29">
        <v>355200</v>
      </c>
      <c r="F10" s="29">
        <f t="shared" si="0"/>
        <v>147200</v>
      </c>
      <c r="G10" s="44">
        <v>502400</v>
      </c>
    </row>
    <row r="11" spans="1:10" ht="31.5" customHeight="1" thickBot="1" x14ac:dyDescent="0.3">
      <c r="A11" s="26"/>
      <c r="B11" s="27"/>
      <c r="C11" s="27">
        <v>43</v>
      </c>
      <c r="D11" s="28" t="s">
        <v>28</v>
      </c>
      <c r="E11" s="29">
        <v>113313401</v>
      </c>
      <c r="F11" s="29">
        <f t="shared" si="0"/>
        <v>927013</v>
      </c>
      <c r="G11" s="44">
        <v>114240414</v>
      </c>
    </row>
    <row r="12" spans="1:10" ht="17.25" customHeight="1" thickBot="1" x14ac:dyDescent="0.3">
      <c r="A12" s="26"/>
      <c r="B12" s="27"/>
      <c r="C12" s="27">
        <v>52</v>
      </c>
      <c r="D12" s="28" t="s">
        <v>24</v>
      </c>
      <c r="E12" s="29">
        <v>56657</v>
      </c>
      <c r="F12" s="29">
        <f t="shared" si="0"/>
        <v>0</v>
      </c>
      <c r="G12" s="44">
        <v>56657</v>
      </c>
    </row>
    <row r="13" spans="1:10" ht="18" customHeight="1" thickBot="1" x14ac:dyDescent="0.3">
      <c r="A13" s="18"/>
      <c r="B13" s="20">
        <v>32</v>
      </c>
      <c r="C13" s="27"/>
      <c r="D13" s="24" t="s">
        <v>41</v>
      </c>
      <c r="E13" s="25">
        <f>+E14+E15+E16+E17+E18</f>
        <v>74563315</v>
      </c>
      <c r="F13" s="25">
        <f t="shared" si="0"/>
        <v>15242099</v>
      </c>
      <c r="G13" s="25">
        <f t="shared" ref="G13" si="3">+G14+G15+G16+G17+G18</f>
        <v>89805414</v>
      </c>
    </row>
    <row r="14" spans="1:10" ht="18" customHeight="1" thickBot="1" x14ac:dyDescent="0.3">
      <c r="A14" s="18"/>
      <c r="B14" s="20"/>
      <c r="C14" s="27">
        <v>11</v>
      </c>
      <c r="D14" s="28" t="s">
        <v>32</v>
      </c>
      <c r="E14" s="25">
        <v>0</v>
      </c>
      <c r="F14" s="31">
        <f t="shared" si="0"/>
        <v>728301</v>
      </c>
      <c r="G14" s="43">
        <v>728301</v>
      </c>
    </row>
    <row r="15" spans="1:10" ht="15.75" customHeight="1" thickBot="1" x14ac:dyDescent="0.3">
      <c r="A15" s="26"/>
      <c r="B15" s="27"/>
      <c r="C15" s="27">
        <v>31</v>
      </c>
      <c r="D15" s="28" t="s">
        <v>26</v>
      </c>
      <c r="E15" s="31">
        <v>207642</v>
      </c>
      <c r="F15" s="31">
        <f t="shared" ref="F15:F18" si="4">+G15-E15</f>
        <v>-107408</v>
      </c>
      <c r="G15" s="44">
        <v>100234</v>
      </c>
    </row>
    <row r="16" spans="1:10" ht="25.5" customHeight="1" thickBot="1" x14ac:dyDescent="0.3">
      <c r="A16" s="26"/>
      <c r="B16" s="30"/>
      <c r="C16" s="27">
        <v>43</v>
      </c>
      <c r="D16" s="28" t="s">
        <v>28</v>
      </c>
      <c r="E16" s="31">
        <v>74302529</v>
      </c>
      <c r="F16" s="31">
        <f t="shared" si="4"/>
        <v>10239421</v>
      </c>
      <c r="G16" s="44">
        <v>84541950</v>
      </c>
    </row>
    <row r="17" spans="1:9" ht="21" customHeight="1" thickBot="1" x14ac:dyDescent="0.3">
      <c r="A17" s="26"/>
      <c r="B17" s="30"/>
      <c r="C17" s="27">
        <v>52</v>
      </c>
      <c r="D17" s="28" t="s">
        <v>24</v>
      </c>
      <c r="E17" s="31">
        <v>8283</v>
      </c>
      <c r="F17" s="31">
        <f t="shared" si="4"/>
        <v>4369735</v>
      </c>
      <c r="G17" s="44">
        <v>4378018</v>
      </c>
    </row>
    <row r="18" spans="1:9" ht="15.75" thickBot="1" x14ac:dyDescent="0.3">
      <c r="A18" s="26"/>
      <c r="B18" s="30"/>
      <c r="C18" s="27">
        <v>61</v>
      </c>
      <c r="D18" s="28" t="s">
        <v>30</v>
      </c>
      <c r="E18" s="31">
        <v>44861</v>
      </c>
      <c r="F18" s="31">
        <f t="shared" si="4"/>
        <v>12050</v>
      </c>
      <c r="G18" s="44">
        <v>56911</v>
      </c>
    </row>
    <row r="19" spans="1:9" ht="18.75" customHeight="1" thickBot="1" x14ac:dyDescent="0.3">
      <c r="A19" s="18"/>
      <c r="B19" s="20">
        <v>34</v>
      </c>
      <c r="C19" s="27"/>
      <c r="D19" s="28" t="s">
        <v>42</v>
      </c>
      <c r="E19" s="32">
        <f>+E20+E21</f>
        <v>286851</v>
      </c>
      <c r="F19" s="32">
        <f>+G19-E19</f>
        <v>-136000</v>
      </c>
      <c r="G19" s="32">
        <f t="shared" ref="G19" si="5">+G20+G21</f>
        <v>150851</v>
      </c>
    </row>
    <row r="20" spans="1:9" ht="17.25" customHeight="1" thickBot="1" x14ac:dyDescent="0.3">
      <c r="A20" s="26"/>
      <c r="B20" s="27"/>
      <c r="C20" s="27">
        <v>31</v>
      </c>
      <c r="D20" s="28" t="s">
        <v>26</v>
      </c>
      <c r="E20" s="31">
        <v>138421</v>
      </c>
      <c r="F20" s="31">
        <f>+G20-E20</f>
        <v>-136000</v>
      </c>
      <c r="G20" s="44">
        <v>2421</v>
      </c>
    </row>
    <row r="21" spans="1:9" ht="30" customHeight="1" thickBot="1" x14ac:dyDescent="0.3">
      <c r="A21" s="26"/>
      <c r="B21" s="27"/>
      <c r="C21" s="27">
        <v>43</v>
      </c>
      <c r="D21" s="28" t="s">
        <v>28</v>
      </c>
      <c r="E21" s="31">
        <v>148430</v>
      </c>
      <c r="F21" s="31">
        <f>+G21-E21</f>
        <v>0</v>
      </c>
      <c r="G21" s="44">
        <v>148430</v>
      </c>
    </row>
    <row r="22" spans="1:9" ht="48" customHeight="1" thickBot="1" x14ac:dyDescent="0.3">
      <c r="A22" s="18"/>
      <c r="B22" s="20">
        <v>37</v>
      </c>
      <c r="C22" s="27"/>
      <c r="D22" s="28" t="s">
        <v>43</v>
      </c>
      <c r="E22" s="32">
        <f>+E23+E24+E25</f>
        <v>45126</v>
      </c>
      <c r="F22" s="32">
        <f>+G22-E22</f>
        <v>2655</v>
      </c>
      <c r="G22" s="32">
        <f t="shared" ref="G22" si="6">+G23+G24+G25</f>
        <v>47781</v>
      </c>
    </row>
    <row r="23" spans="1:9" ht="33" customHeight="1" thickBot="1" x14ac:dyDescent="0.3">
      <c r="A23" s="26"/>
      <c r="B23" s="27"/>
      <c r="C23" s="27">
        <v>43</v>
      </c>
      <c r="D23" s="28" t="s">
        <v>28</v>
      </c>
      <c r="E23" s="31">
        <v>43799</v>
      </c>
      <c r="F23" s="31">
        <f>+G23-E23</f>
        <v>0</v>
      </c>
      <c r="G23" s="44">
        <v>43799</v>
      </c>
    </row>
    <row r="24" spans="1:9" ht="17.25" customHeight="1" thickBot="1" x14ac:dyDescent="0.3">
      <c r="A24" s="26"/>
      <c r="B24" s="27"/>
      <c r="C24" s="27">
        <v>52</v>
      </c>
      <c r="D24" s="28" t="s">
        <v>24</v>
      </c>
      <c r="E24" s="31">
        <v>0</v>
      </c>
      <c r="F24" s="31">
        <f t="shared" ref="F24:F25" si="7">+G24-E24</f>
        <v>2655</v>
      </c>
      <c r="G24" s="44">
        <v>2655</v>
      </c>
    </row>
    <row r="25" spans="1:9" ht="15.75" thickBot="1" x14ac:dyDescent="0.3">
      <c r="A25" s="26"/>
      <c r="B25" s="27"/>
      <c r="C25" s="27">
        <v>61</v>
      </c>
      <c r="D25" s="28" t="s">
        <v>30</v>
      </c>
      <c r="E25" s="31">
        <v>1327</v>
      </c>
      <c r="F25" s="31">
        <f t="shared" si="7"/>
        <v>0</v>
      </c>
      <c r="G25" s="44">
        <v>1327</v>
      </c>
    </row>
    <row r="26" spans="1:9" ht="16.5" customHeight="1" thickBot="1" x14ac:dyDescent="0.3">
      <c r="A26" s="18"/>
      <c r="B26" s="20">
        <v>38</v>
      </c>
      <c r="C26" s="27"/>
      <c r="D26" s="28" t="s">
        <v>44</v>
      </c>
      <c r="E26" s="32">
        <f>+E27+E28</f>
        <v>48901</v>
      </c>
      <c r="F26" s="32">
        <f t="shared" ref="F26:F34" si="8">+G26-E26</f>
        <v>759029</v>
      </c>
      <c r="G26" s="32">
        <f t="shared" ref="G26" si="9">+G27+G28</f>
        <v>807930</v>
      </c>
    </row>
    <row r="27" spans="1:9" ht="21.75" customHeight="1" thickBot="1" x14ac:dyDescent="0.3">
      <c r="A27" s="26"/>
      <c r="B27" s="27"/>
      <c r="C27" s="27">
        <v>31</v>
      </c>
      <c r="D27" s="28" t="s">
        <v>26</v>
      </c>
      <c r="E27" s="31">
        <v>42737</v>
      </c>
      <c r="F27" s="31">
        <f t="shared" si="8"/>
        <v>-41000</v>
      </c>
      <c r="G27" s="44">
        <v>1737</v>
      </c>
    </row>
    <row r="28" spans="1:9" ht="29.25" customHeight="1" thickBot="1" x14ac:dyDescent="0.3">
      <c r="A28" s="26"/>
      <c r="B28" s="27"/>
      <c r="C28" s="27">
        <v>43</v>
      </c>
      <c r="D28" s="28" t="s">
        <v>28</v>
      </c>
      <c r="E28" s="31">
        <v>6164</v>
      </c>
      <c r="F28" s="31">
        <f t="shared" si="8"/>
        <v>800029</v>
      </c>
      <c r="G28" s="44">
        <v>806193</v>
      </c>
    </row>
    <row r="29" spans="1:9" ht="30" customHeight="1" thickBot="1" x14ac:dyDescent="0.3">
      <c r="A29" s="19">
        <v>4</v>
      </c>
      <c r="B29" s="21"/>
      <c r="C29" s="21"/>
      <c r="D29" s="22" t="s">
        <v>45</v>
      </c>
      <c r="E29" s="7">
        <f>+E30+E33+E39</f>
        <v>4878161</v>
      </c>
      <c r="F29" s="7">
        <f t="shared" si="8"/>
        <v>2911909</v>
      </c>
      <c r="G29" s="7">
        <f t="shared" ref="G29" si="10">+G30+G33+G39</f>
        <v>7790070</v>
      </c>
      <c r="I29" s="40"/>
    </row>
    <row r="30" spans="1:9" ht="46.5" customHeight="1" thickBot="1" x14ac:dyDescent="0.3">
      <c r="A30" s="18"/>
      <c r="B30" s="20">
        <v>41</v>
      </c>
      <c r="C30" s="20"/>
      <c r="D30" s="24" t="s">
        <v>46</v>
      </c>
      <c r="E30" s="32">
        <f>+E31+E32</f>
        <v>1527</v>
      </c>
      <c r="F30" s="32">
        <f t="shared" si="8"/>
        <v>57770</v>
      </c>
      <c r="G30" s="32">
        <f t="shared" ref="G30" si="11">+G31+G32</f>
        <v>59297</v>
      </c>
    </row>
    <row r="31" spans="1:9" ht="18" customHeight="1" thickBot="1" x14ac:dyDescent="0.3">
      <c r="A31" s="26"/>
      <c r="B31" s="27"/>
      <c r="C31" s="27">
        <v>31</v>
      </c>
      <c r="D31" s="28" t="s">
        <v>26</v>
      </c>
      <c r="E31" s="31">
        <v>465</v>
      </c>
      <c r="F31" s="31">
        <f t="shared" si="8"/>
        <v>57770</v>
      </c>
      <c r="G31" s="44">
        <v>58235</v>
      </c>
    </row>
    <row r="32" spans="1:9" ht="15.75" thickBot="1" x14ac:dyDescent="0.3">
      <c r="A32" s="26"/>
      <c r="B32" s="27"/>
      <c r="C32" s="27">
        <v>61</v>
      </c>
      <c r="D32" s="28" t="s">
        <v>30</v>
      </c>
      <c r="E32" s="31">
        <v>1062</v>
      </c>
      <c r="F32" s="31">
        <f t="shared" si="8"/>
        <v>0</v>
      </c>
      <c r="G32" s="44">
        <v>1062</v>
      </c>
    </row>
    <row r="33" spans="1:9" ht="37.5" customHeight="1" thickBot="1" x14ac:dyDescent="0.3">
      <c r="A33" s="18"/>
      <c r="B33" s="20">
        <v>42</v>
      </c>
      <c r="C33" s="27"/>
      <c r="D33" s="28" t="s">
        <v>47</v>
      </c>
      <c r="E33" s="32">
        <f>+E34+E35+E36+E37+E38</f>
        <v>4662865</v>
      </c>
      <c r="F33" s="32">
        <f t="shared" si="8"/>
        <v>2426559</v>
      </c>
      <c r="G33" s="32">
        <f t="shared" ref="G33" si="12">+G34+G35+G36+G37+G38</f>
        <v>7089424</v>
      </c>
    </row>
    <row r="34" spans="1:9" ht="18.75" customHeight="1" thickBot="1" x14ac:dyDescent="0.3">
      <c r="A34" s="26"/>
      <c r="B34" s="27"/>
      <c r="C34" s="27">
        <v>11</v>
      </c>
      <c r="D34" s="28" t="s">
        <v>32</v>
      </c>
      <c r="E34" s="31">
        <v>4000000</v>
      </c>
      <c r="F34" s="31">
        <f t="shared" si="8"/>
        <v>300000</v>
      </c>
      <c r="G34" s="44">
        <v>4300000</v>
      </c>
    </row>
    <row r="35" spans="1:9" ht="18" customHeight="1" thickBot="1" x14ac:dyDescent="0.3">
      <c r="A35" s="26"/>
      <c r="B35" s="27"/>
      <c r="C35" s="27">
        <v>31</v>
      </c>
      <c r="D35" s="28" t="s">
        <v>26</v>
      </c>
      <c r="E35" s="31">
        <v>642021</v>
      </c>
      <c r="F35" s="31">
        <f t="shared" ref="F35:F38" si="13">+G35-E35</f>
        <v>1223277</v>
      </c>
      <c r="G35" s="44">
        <v>1865298</v>
      </c>
    </row>
    <row r="36" spans="1:9" ht="17.25" customHeight="1" thickBot="1" x14ac:dyDescent="0.3">
      <c r="A36" s="26"/>
      <c r="B36" s="27"/>
      <c r="C36" s="27">
        <v>52</v>
      </c>
      <c r="D36" s="28" t="s">
        <v>24</v>
      </c>
      <c r="E36" s="31">
        <v>8284</v>
      </c>
      <c r="F36" s="31">
        <f t="shared" si="13"/>
        <v>417462</v>
      </c>
      <c r="G36" s="44">
        <v>425746</v>
      </c>
    </row>
    <row r="37" spans="1:9" ht="15.75" thickBot="1" x14ac:dyDescent="0.3">
      <c r="A37" s="26"/>
      <c r="B37" s="27"/>
      <c r="C37" s="27">
        <v>61</v>
      </c>
      <c r="D37" s="28" t="s">
        <v>30</v>
      </c>
      <c r="E37" s="29">
        <v>11269</v>
      </c>
      <c r="F37" s="31">
        <f t="shared" si="13"/>
        <v>478291</v>
      </c>
      <c r="G37" s="44">
        <v>489560</v>
      </c>
    </row>
    <row r="38" spans="1:9" ht="49.5" customHeight="1" thickBot="1" x14ac:dyDescent="0.3">
      <c r="A38" s="33"/>
      <c r="B38" s="27"/>
      <c r="C38" s="27">
        <v>71</v>
      </c>
      <c r="D38" s="28" t="s">
        <v>36</v>
      </c>
      <c r="E38" s="29">
        <v>1291</v>
      </c>
      <c r="F38" s="31">
        <f t="shared" si="13"/>
        <v>7529</v>
      </c>
      <c r="G38" s="44">
        <v>8820</v>
      </c>
    </row>
    <row r="39" spans="1:9" ht="30" customHeight="1" thickBot="1" x14ac:dyDescent="0.3">
      <c r="A39" s="34"/>
      <c r="B39" s="20">
        <v>45</v>
      </c>
      <c r="C39" s="27"/>
      <c r="D39" s="28" t="s">
        <v>48</v>
      </c>
      <c r="E39" s="25">
        <f>+E40+E41+E42+E43+E44</f>
        <v>213769</v>
      </c>
      <c r="F39" s="25">
        <f>+G39-E39</f>
        <v>427580</v>
      </c>
      <c r="G39" s="25">
        <f t="shared" ref="G39" si="14">+G40+G41+G42+G43+G44</f>
        <v>641349</v>
      </c>
    </row>
    <row r="40" spans="1:9" ht="13.5" customHeight="1" thickBot="1" x14ac:dyDescent="0.3">
      <c r="A40" s="33"/>
      <c r="B40" s="27"/>
      <c r="C40" s="27">
        <v>31</v>
      </c>
      <c r="D40" s="28" t="s">
        <v>26</v>
      </c>
      <c r="E40" s="29">
        <v>197515</v>
      </c>
      <c r="F40" s="29">
        <f>+G40-E40</f>
        <v>154329</v>
      </c>
      <c r="G40" s="44">
        <v>351844</v>
      </c>
    </row>
    <row r="41" spans="1:9" ht="16.5" customHeight="1" thickBot="1" x14ac:dyDescent="0.3">
      <c r="A41" s="33"/>
      <c r="B41" s="27"/>
      <c r="C41" s="27">
        <v>52</v>
      </c>
      <c r="D41" s="28" t="s">
        <v>24</v>
      </c>
      <c r="E41" s="29">
        <v>3716</v>
      </c>
      <c r="F41" s="29">
        <f t="shared" ref="F41:F44" si="15">+G41-E41</f>
        <v>0</v>
      </c>
      <c r="G41" s="44">
        <v>3716</v>
      </c>
    </row>
    <row r="42" spans="1:9" ht="29.25" customHeight="1" thickBot="1" x14ac:dyDescent="0.3">
      <c r="A42" s="33"/>
      <c r="B42" s="27"/>
      <c r="C42" s="27">
        <v>581</v>
      </c>
      <c r="D42" s="28" t="s">
        <v>71</v>
      </c>
      <c r="E42" s="29">
        <v>0</v>
      </c>
      <c r="F42" s="29">
        <f t="shared" si="15"/>
        <v>263251</v>
      </c>
      <c r="G42" s="44">
        <v>263251</v>
      </c>
    </row>
    <row r="43" spans="1:9" ht="15.75" thickBot="1" x14ac:dyDescent="0.3">
      <c r="A43" s="33"/>
      <c r="B43" s="27"/>
      <c r="C43" s="27">
        <v>61</v>
      </c>
      <c r="D43" s="28" t="s">
        <v>30</v>
      </c>
      <c r="E43" s="29">
        <v>11669</v>
      </c>
      <c r="F43" s="29">
        <f t="shared" si="15"/>
        <v>5000</v>
      </c>
      <c r="G43" s="44">
        <v>16669</v>
      </c>
    </row>
    <row r="44" spans="1:9" ht="43.5" customHeight="1" thickBot="1" x14ac:dyDescent="0.3">
      <c r="A44" s="33"/>
      <c r="B44" s="27"/>
      <c r="C44" s="27">
        <v>71</v>
      </c>
      <c r="D44" s="28" t="s">
        <v>36</v>
      </c>
      <c r="E44" s="29">
        <v>869</v>
      </c>
      <c r="F44" s="29">
        <f t="shared" si="15"/>
        <v>5000</v>
      </c>
      <c r="G44" s="44">
        <v>5869</v>
      </c>
    </row>
    <row r="46" spans="1:9" x14ac:dyDescent="0.25">
      <c r="G46" s="40"/>
    </row>
    <row r="48" spans="1:9" x14ac:dyDescent="0.25">
      <c r="E48" s="40"/>
      <c r="F48" s="40"/>
      <c r="G48" s="40"/>
      <c r="H48" s="40"/>
      <c r="I48" s="40"/>
    </row>
    <row r="50" spans="4:7" x14ac:dyDescent="0.25">
      <c r="E50" s="40"/>
    </row>
    <row r="51" spans="4:7" x14ac:dyDescent="0.25">
      <c r="E51" s="40"/>
    </row>
    <row r="52" spans="4:7" x14ac:dyDescent="0.25">
      <c r="E52" s="40"/>
    </row>
    <row r="53" spans="4:7" x14ac:dyDescent="0.25">
      <c r="E53" s="40"/>
    </row>
    <row r="54" spans="4:7" x14ac:dyDescent="0.25">
      <c r="D54" s="45"/>
      <c r="E54" s="46"/>
      <c r="F54" s="45"/>
      <c r="G54" s="45"/>
    </row>
    <row r="55" spans="4:7" x14ac:dyDescent="0.25">
      <c r="D55" s="45"/>
      <c r="E55" s="45"/>
      <c r="F55" s="45"/>
      <c r="G55" s="45"/>
    </row>
    <row r="56" spans="4:7" x14ac:dyDescent="0.25">
      <c r="D56" s="45"/>
      <c r="E56" s="46"/>
      <c r="F56" s="46"/>
      <c r="G56" s="46"/>
    </row>
    <row r="57" spans="4:7" x14ac:dyDescent="0.25">
      <c r="E57" s="40"/>
      <c r="F57" s="40"/>
      <c r="G57" s="40"/>
    </row>
    <row r="58" spans="4:7" x14ac:dyDescent="0.25">
      <c r="E58" s="40"/>
      <c r="F58" s="40"/>
      <c r="G58" s="40"/>
    </row>
    <row r="60" spans="4:7" x14ac:dyDescent="0.25">
      <c r="E60" s="40"/>
      <c r="F60" s="40"/>
      <c r="G60" s="40"/>
    </row>
    <row r="61" spans="4:7" x14ac:dyDescent="0.25">
      <c r="E61" s="40"/>
      <c r="F61" s="40"/>
      <c r="G61" s="40"/>
    </row>
    <row r="62" spans="4:7" x14ac:dyDescent="0.25">
      <c r="E62" s="40"/>
      <c r="F62" s="40"/>
      <c r="G62" s="40"/>
    </row>
    <row r="63" spans="4:7" x14ac:dyDescent="0.25">
      <c r="E63" s="40"/>
      <c r="F63" s="40"/>
      <c r="G63" s="40"/>
    </row>
    <row r="64" spans="4:7" x14ac:dyDescent="0.25">
      <c r="E64" s="40"/>
      <c r="F64" s="40"/>
      <c r="G64" s="40"/>
    </row>
    <row r="65" spans="5:7" x14ac:dyDescent="0.25">
      <c r="E65" s="40"/>
      <c r="F65" s="40"/>
      <c r="G65" s="40"/>
    </row>
    <row r="66" spans="5:7" x14ac:dyDescent="0.25">
      <c r="E66" s="40"/>
      <c r="F66" s="40"/>
      <c r="G66" s="40"/>
    </row>
    <row r="67" spans="5:7" x14ac:dyDescent="0.25">
      <c r="E67" s="40"/>
      <c r="F67" s="40"/>
      <c r="G67" s="40"/>
    </row>
    <row r="68" spans="5:7" x14ac:dyDescent="0.25">
      <c r="E68" s="40"/>
      <c r="F68" s="40"/>
      <c r="G68" s="40"/>
    </row>
    <row r="69" spans="5:7" x14ac:dyDescent="0.25">
      <c r="G69" s="40"/>
    </row>
  </sheetData>
  <mergeCells count="1">
    <mergeCell ref="A3:G3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D224-6557-4F2E-A796-9A54B8D0B6E5}">
  <dimension ref="A2:H36"/>
  <sheetViews>
    <sheetView topLeftCell="A16" workbookViewId="0">
      <selection activeCell="H19" sqref="H19"/>
    </sheetView>
  </sheetViews>
  <sheetFormatPr defaultRowHeight="15" x14ac:dyDescent="0.25"/>
  <cols>
    <col min="1" max="1" width="33.5703125" customWidth="1"/>
    <col min="2" max="4" width="16.140625" customWidth="1"/>
    <col min="7" max="7" width="9.85546875" bestFit="1" customWidth="1"/>
  </cols>
  <sheetData>
    <row r="2" spans="1:8" x14ac:dyDescent="0.25">
      <c r="B2" s="42"/>
      <c r="C2" s="42"/>
      <c r="D2" s="42"/>
    </row>
    <row r="3" spans="1:8" ht="31.5" customHeight="1" x14ac:dyDescent="0.25">
      <c r="A3" s="59" t="s">
        <v>49</v>
      </c>
      <c r="B3" s="59"/>
      <c r="C3" s="59"/>
      <c r="D3" s="59"/>
    </row>
    <row r="4" spans="1:8" ht="15.75" thickBot="1" x14ac:dyDescent="0.3">
      <c r="A4" s="1"/>
      <c r="E4" s="40"/>
      <c r="F4" s="40"/>
      <c r="G4" s="40"/>
      <c r="H4" s="40"/>
    </row>
    <row r="5" spans="1:8" ht="44.25" customHeight="1" thickBot="1" x14ac:dyDescent="0.3">
      <c r="A5" s="39" t="s">
        <v>50</v>
      </c>
      <c r="B5" s="39" t="s">
        <v>68</v>
      </c>
      <c r="C5" s="39" t="s">
        <v>67</v>
      </c>
      <c r="D5" s="39" t="s">
        <v>69</v>
      </c>
    </row>
    <row r="6" spans="1:8" ht="15.75" customHeight="1" thickBot="1" x14ac:dyDescent="0.3">
      <c r="A6" s="49">
        <v>1</v>
      </c>
      <c r="B6" s="50">
        <v>2</v>
      </c>
      <c r="C6" s="50">
        <v>3</v>
      </c>
      <c r="D6" s="50">
        <v>4</v>
      </c>
    </row>
    <row r="7" spans="1:8" ht="15.75" thickBot="1" x14ac:dyDescent="0.3">
      <c r="A7" s="35" t="s">
        <v>51</v>
      </c>
      <c r="B7" s="23">
        <f>+B8+B10+B12+B14+B17+B19</f>
        <v>193547612</v>
      </c>
      <c r="C7" s="23">
        <f>+C8+C10+C12+C14+C17+C19</f>
        <v>19853905</v>
      </c>
      <c r="D7" s="23">
        <f>+D8+D10+D12+D14+D17+D19</f>
        <v>213401517</v>
      </c>
    </row>
    <row r="8" spans="1:8" ht="21.75" customHeight="1" thickBot="1" x14ac:dyDescent="0.3">
      <c r="A8" s="35" t="s">
        <v>52</v>
      </c>
      <c r="B8" s="25">
        <f>+B9</f>
        <v>4000000</v>
      </c>
      <c r="C8" s="25">
        <f t="shared" ref="C8:D8" si="0">+C9</f>
        <v>1028301</v>
      </c>
      <c r="D8" s="25">
        <f t="shared" si="0"/>
        <v>5028301</v>
      </c>
    </row>
    <row r="9" spans="1:8" ht="21" customHeight="1" thickBot="1" x14ac:dyDescent="0.3">
      <c r="A9" s="36" t="s">
        <v>53</v>
      </c>
      <c r="B9" s="25">
        <v>4000000</v>
      </c>
      <c r="C9" s="25">
        <f>+D9-B9</f>
        <v>1028301</v>
      </c>
      <c r="D9" s="25">
        <v>5028301</v>
      </c>
    </row>
    <row r="10" spans="1:8" ht="24" customHeight="1" thickBot="1" x14ac:dyDescent="0.3">
      <c r="A10" s="35" t="s">
        <v>54</v>
      </c>
      <c r="B10" s="25">
        <f>+B11</f>
        <v>1584001</v>
      </c>
      <c r="C10" s="25">
        <f t="shared" ref="C10:D10" si="1">+C11</f>
        <v>1298168</v>
      </c>
      <c r="D10" s="25">
        <f t="shared" si="1"/>
        <v>2882169</v>
      </c>
    </row>
    <row r="11" spans="1:8" ht="21.75" customHeight="1" thickBot="1" x14ac:dyDescent="0.3">
      <c r="A11" s="36" t="s">
        <v>55</v>
      </c>
      <c r="B11" s="25">
        <v>1584001</v>
      </c>
      <c r="C11" s="25">
        <f>+D11-B11</f>
        <v>1298168</v>
      </c>
      <c r="D11" s="25">
        <v>2882169</v>
      </c>
    </row>
    <row r="12" spans="1:8" ht="27" customHeight="1" thickBot="1" x14ac:dyDescent="0.3">
      <c r="A12" s="35" t="s">
        <v>56</v>
      </c>
      <c r="B12" s="25">
        <f>+B13</f>
        <v>187814323</v>
      </c>
      <c r="C12" s="25">
        <f t="shared" ref="C12:D12" si="2">+C13</f>
        <v>11966463</v>
      </c>
      <c r="D12" s="25">
        <f t="shared" si="2"/>
        <v>199780786</v>
      </c>
    </row>
    <row r="13" spans="1:8" ht="33.75" customHeight="1" thickBot="1" x14ac:dyDescent="0.3">
      <c r="A13" s="36" t="s">
        <v>57</v>
      </c>
      <c r="B13" s="25">
        <v>187814323</v>
      </c>
      <c r="C13" s="25">
        <f>+D13-B13</f>
        <v>11966463</v>
      </c>
      <c r="D13" s="25">
        <v>199780786</v>
      </c>
    </row>
    <row r="14" spans="1:8" ht="15.75" thickBot="1" x14ac:dyDescent="0.3">
      <c r="A14" s="35" t="s">
        <v>58</v>
      </c>
      <c r="B14" s="25">
        <f>+B15+B16</f>
        <v>76940</v>
      </c>
      <c r="C14" s="25">
        <f t="shared" ref="C14:D14" si="3">+C15+C16</f>
        <v>5053103</v>
      </c>
      <c r="D14" s="25">
        <f t="shared" si="3"/>
        <v>5130043</v>
      </c>
    </row>
    <row r="15" spans="1:8" ht="21.75" customHeight="1" thickBot="1" x14ac:dyDescent="0.3">
      <c r="A15" s="36" t="s">
        <v>59</v>
      </c>
      <c r="B15" s="25">
        <v>76940</v>
      </c>
      <c r="C15" s="25">
        <f>+D15-B15</f>
        <v>4789852</v>
      </c>
      <c r="D15" s="25">
        <v>4866792</v>
      </c>
    </row>
    <row r="16" spans="1:8" ht="32.25" customHeight="1" thickBot="1" x14ac:dyDescent="0.3">
      <c r="A16" s="36" t="s">
        <v>72</v>
      </c>
      <c r="B16" s="25">
        <v>0</v>
      </c>
      <c r="C16" s="25">
        <f>+D16-B16</f>
        <v>263251</v>
      </c>
      <c r="D16" s="25">
        <v>263251</v>
      </c>
    </row>
    <row r="17" spans="1:4" ht="24" customHeight="1" thickBot="1" x14ac:dyDescent="0.3">
      <c r="A17" s="35" t="s">
        <v>60</v>
      </c>
      <c r="B17" s="25">
        <f>+B18</f>
        <v>70188</v>
      </c>
      <c r="C17" s="25">
        <f t="shared" ref="C17:D17" si="4">+C18</f>
        <v>495341</v>
      </c>
      <c r="D17" s="25">
        <f t="shared" si="4"/>
        <v>565529</v>
      </c>
    </row>
    <row r="18" spans="1:4" ht="21" customHeight="1" thickBot="1" x14ac:dyDescent="0.3">
      <c r="A18" s="36" t="s">
        <v>61</v>
      </c>
      <c r="B18" s="25">
        <v>70188</v>
      </c>
      <c r="C18" s="25">
        <f>+D18-B18</f>
        <v>495341</v>
      </c>
      <c r="D18" s="25">
        <v>565529</v>
      </c>
    </row>
    <row r="19" spans="1:4" ht="58.5" customHeight="1" thickBot="1" x14ac:dyDescent="0.3">
      <c r="A19" s="35" t="s">
        <v>62</v>
      </c>
      <c r="B19" s="25">
        <f>+B20</f>
        <v>2160</v>
      </c>
      <c r="C19" s="25">
        <f t="shared" ref="C19:D19" si="5">+C20</f>
        <v>12529</v>
      </c>
      <c r="D19" s="25">
        <f t="shared" si="5"/>
        <v>14689</v>
      </c>
    </row>
    <row r="20" spans="1:4" ht="50.25" customHeight="1" thickBot="1" x14ac:dyDescent="0.3">
      <c r="A20" s="36" t="s">
        <v>63</v>
      </c>
      <c r="B20" s="25">
        <v>2160</v>
      </c>
      <c r="C20" s="25">
        <f>+D20-B20</f>
        <v>12529</v>
      </c>
      <c r="D20" s="25">
        <v>14689</v>
      </c>
    </row>
    <row r="21" spans="1:4" x14ac:dyDescent="0.25">
      <c r="D21" s="40"/>
    </row>
    <row r="23" spans="1:4" x14ac:dyDescent="0.25">
      <c r="B23" s="40"/>
      <c r="C23" s="40"/>
      <c r="D23" s="40"/>
    </row>
    <row r="24" spans="1:4" x14ac:dyDescent="0.25">
      <c r="B24" s="40"/>
      <c r="C24" s="40"/>
      <c r="D24" s="40"/>
    </row>
    <row r="25" spans="1:4" x14ac:dyDescent="0.25">
      <c r="B25" s="40"/>
      <c r="C25" s="40"/>
    </row>
    <row r="26" spans="1:4" x14ac:dyDescent="0.25">
      <c r="B26" s="40"/>
      <c r="C26" s="40"/>
    </row>
    <row r="27" spans="1:4" x14ac:dyDescent="0.25">
      <c r="A27" s="45"/>
      <c r="B27" s="46"/>
      <c r="C27" s="40"/>
      <c r="D27" s="40"/>
    </row>
    <row r="31" spans="1:4" x14ac:dyDescent="0.25">
      <c r="A31" s="45"/>
      <c r="B31" s="46"/>
      <c r="C31" s="46"/>
      <c r="D31" s="46"/>
    </row>
    <row r="32" spans="1:4" x14ac:dyDescent="0.25">
      <c r="B32" s="40"/>
      <c r="C32" s="40"/>
      <c r="D32" s="40"/>
    </row>
    <row r="33" spans="2:4" x14ac:dyDescent="0.25">
      <c r="B33" s="40"/>
      <c r="C33" s="40"/>
      <c r="D33" s="40"/>
    </row>
    <row r="34" spans="2:4" x14ac:dyDescent="0.25">
      <c r="B34" s="40"/>
      <c r="C34" s="40"/>
      <c r="D34" s="40"/>
    </row>
    <row r="35" spans="2:4" x14ac:dyDescent="0.25">
      <c r="B35" s="40"/>
      <c r="C35" s="40"/>
      <c r="D35" s="40"/>
    </row>
    <row r="36" spans="2:4" x14ac:dyDescent="0.25">
      <c r="B36" s="40"/>
      <c r="C36" s="40"/>
      <c r="D36" s="40"/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B244-9AEE-491D-BFDB-04A617EFBC2D}">
  <dimension ref="A3:D23"/>
  <sheetViews>
    <sheetView workbookViewId="0">
      <selection activeCell="D18" sqref="D18"/>
    </sheetView>
  </sheetViews>
  <sheetFormatPr defaultRowHeight="15" x14ac:dyDescent="0.25"/>
  <cols>
    <col min="1" max="1" width="27" customWidth="1"/>
    <col min="2" max="2" width="16.5703125" customWidth="1"/>
    <col min="3" max="3" width="14.85546875" customWidth="1"/>
    <col min="4" max="4" width="20.85546875" customWidth="1"/>
  </cols>
  <sheetData>
    <row r="3" spans="1:4" ht="31.5" customHeight="1" x14ac:dyDescent="0.25">
      <c r="A3" s="59" t="s">
        <v>64</v>
      </c>
      <c r="B3" s="59"/>
      <c r="C3" s="59"/>
      <c r="D3" s="59"/>
    </row>
    <row r="4" spans="1:4" ht="15.75" thickBot="1" x14ac:dyDescent="0.3">
      <c r="A4" s="1"/>
      <c r="B4" s="1"/>
      <c r="C4" s="1"/>
      <c r="D4" s="1"/>
    </row>
    <row r="5" spans="1:4" ht="44.25" customHeight="1" thickBot="1" x14ac:dyDescent="0.3">
      <c r="A5" s="38" t="s">
        <v>50</v>
      </c>
      <c r="B5" s="39" t="s">
        <v>68</v>
      </c>
      <c r="C5" s="39" t="s">
        <v>67</v>
      </c>
      <c r="D5" s="39" t="s">
        <v>69</v>
      </c>
    </row>
    <row r="6" spans="1:4" ht="15" customHeight="1" thickBot="1" x14ac:dyDescent="0.3">
      <c r="A6" s="49">
        <v>1</v>
      </c>
      <c r="B6" s="50">
        <v>2</v>
      </c>
      <c r="C6" s="50">
        <v>3</v>
      </c>
      <c r="D6" s="50">
        <v>4</v>
      </c>
    </row>
    <row r="7" spans="1:4" ht="24" customHeight="1" thickBot="1" x14ac:dyDescent="0.3">
      <c r="A7" s="35" t="s">
        <v>51</v>
      </c>
      <c r="B7" s="23">
        <f t="shared" ref="B7:D8" si="0">+B8</f>
        <v>193547612</v>
      </c>
      <c r="C7" s="23">
        <f t="shared" si="0"/>
        <v>19853905</v>
      </c>
      <c r="D7" s="23">
        <f t="shared" si="0"/>
        <v>213401517</v>
      </c>
    </row>
    <row r="8" spans="1:4" ht="27" customHeight="1" thickBot="1" x14ac:dyDescent="0.3">
      <c r="A8" s="35" t="s">
        <v>65</v>
      </c>
      <c r="B8" s="25">
        <f t="shared" si="0"/>
        <v>193547612</v>
      </c>
      <c r="C8" s="25">
        <f t="shared" si="0"/>
        <v>19853905</v>
      </c>
      <c r="D8" s="25">
        <f t="shared" si="0"/>
        <v>213401517</v>
      </c>
    </row>
    <row r="9" spans="1:4" ht="27" customHeight="1" thickBot="1" x14ac:dyDescent="0.3">
      <c r="A9" s="37" t="s">
        <v>66</v>
      </c>
      <c r="B9" s="25">
        <v>193547612</v>
      </c>
      <c r="C9" s="25">
        <f>+D9-B9</f>
        <v>19853905</v>
      </c>
      <c r="D9" s="25">
        <v>213401517</v>
      </c>
    </row>
    <row r="10" spans="1:4" x14ac:dyDescent="0.25">
      <c r="D10" s="40"/>
    </row>
    <row r="12" spans="1:4" x14ac:dyDescent="0.25">
      <c r="B12" s="40"/>
      <c r="C12" s="40"/>
      <c r="D12" s="40"/>
    </row>
    <row r="13" spans="1:4" x14ac:dyDescent="0.25">
      <c r="B13" s="40"/>
      <c r="C13" s="40"/>
      <c r="D13" s="40"/>
    </row>
    <row r="14" spans="1:4" x14ac:dyDescent="0.25">
      <c r="B14" s="40"/>
      <c r="C14" s="40"/>
    </row>
    <row r="15" spans="1:4" x14ac:dyDescent="0.25">
      <c r="B15" s="40"/>
      <c r="C15" s="40"/>
    </row>
    <row r="16" spans="1:4" x14ac:dyDescent="0.25">
      <c r="A16" s="45"/>
      <c r="B16" s="46"/>
      <c r="C16" s="40"/>
      <c r="D16" s="40"/>
    </row>
    <row r="19" spans="1:4" x14ac:dyDescent="0.25">
      <c r="A19" s="45"/>
      <c r="B19" s="47"/>
      <c r="C19" s="47"/>
      <c r="D19" s="47"/>
    </row>
    <row r="22" spans="1:4" x14ac:dyDescent="0.25">
      <c r="B22" s="40"/>
      <c r="C22" s="40"/>
      <c r="D22" s="40"/>
    </row>
    <row r="23" spans="1:4" x14ac:dyDescent="0.25">
      <c r="B23" s="40"/>
      <c r="C23" s="40"/>
      <c r="D23" s="40"/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I Opći dio-</vt:lpstr>
      <vt:lpstr>A1 - Prihodi </vt:lpstr>
      <vt:lpstr>A2 - Rashodi</vt:lpstr>
      <vt:lpstr>A3 - Rashodi - izvori</vt:lpstr>
      <vt:lpstr>A4- Rashodi - funkcijska</vt:lpstr>
      <vt:lpstr>'A2 - Rashodi'!Ispis_naslova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Čačija Dubravka</cp:lastModifiedBy>
  <cp:lastPrinted>2024-09-17T12:38:36Z</cp:lastPrinted>
  <dcterms:created xsi:type="dcterms:W3CDTF">2022-12-08T09:05:17Z</dcterms:created>
  <dcterms:modified xsi:type="dcterms:W3CDTF">2024-12-11T09:45:02Z</dcterms:modified>
</cp:coreProperties>
</file>