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_dubravka\Documents\Excel1\KBO 2024\FP 2025-2027\za web\"/>
    </mc:Choice>
  </mc:AlternateContent>
  <xr:revisionPtr revIDLastSave="0" documentId="13_ncr:1_{CCAE37E5-9FC5-4D9F-8730-1B481FEB5B16}" xr6:coauthVersionLast="36" xr6:coauthVersionMax="36" xr10:uidLastSave="{00000000-0000-0000-0000-000000000000}"/>
  <bookViews>
    <workbookView xWindow="0" yWindow="0" windowWidth="28800" windowHeight="11325" xr2:uid="{6AC6471F-29F9-4AC4-B305-7D6AD67F180F}"/>
  </bookViews>
  <sheets>
    <sheet name="II Posebni dio" sheetId="1" r:id="rId1"/>
  </sheets>
  <definedNames>
    <definedName name="_xlnm.Print_Titles" localSheetId="0">'II Posebni dio'!$6:$6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1" l="1"/>
  <c r="D45" i="1" s="1"/>
  <c r="D41" i="1"/>
  <c r="D40" i="1" s="1"/>
  <c r="D38" i="1"/>
  <c r="D37" i="1" s="1"/>
  <c r="D34" i="1"/>
  <c r="D33" i="1" s="1"/>
  <c r="D29" i="1"/>
  <c r="D28" i="1" s="1"/>
  <c r="D106" i="1"/>
  <c r="D51" i="1"/>
  <c r="D50" i="1" s="1"/>
  <c r="E51" i="1"/>
  <c r="E50" i="1" s="1"/>
  <c r="F51" i="1"/>
  <c r="F50" i="1" s="1"/>
  <c r="G51" i="1"/>
  <c r="G50" i="1" s="1"/>
  <c r="D54" i="1"/>
  <c r="D53" i="1" s="1"/>
  <c r="E54" i="1"/>
  <c r="E53" i="1" s="1"/>
  <c r="F54" i="1"/>
  <c r="F53" i="1" s="1"/>
  <c r="G54" i="1"/>
  <c r="G53" i="1" s="1"/>
  <c r="D56" i="1"/>
  <c r="E56" i="1"/>
  <c r="F56" i="1"/>
  <c r="G56" i="1"/>
  <c r="D59" i="1"/>
  <c r="D58" i="1" s="1"/>
  <c r="E59" i="1"/>
  <c r="E58" i="1" s="1"/>
  <c r="F59" i="1"/>
  <c r="F58" i="1" s="1"/>
  <c r="G59" i="1"/>
  <c r="G58" i="1" s="1"/>
  <c r="D62" i="1"/>
  <c r="D61" i="1" s="1"/>
  <c r="E62" i="1"/>
  <c r="E61" i="1" s="1"/>
  <c r="F62" i="1"/>
  <c r="F61" i="1" s="1"/>
  <c r="G62" i="1"/>
  <c r="G61" i="1" s="1"/>
  <c r="D65" i="1"/>
  <c r="D64" i="1" s="1"/>
  <c r="E65" i="1"/>
  <c r="E64" i="1" s="1"/>
  <c r="F65" i="1"/>
  <c r="F64" i="1" s="1"/>
  <c r="G65" i="1"/>
  <c r="G64" i="1" s="1"/>
  <c r="E49" i="1" l="1"/>
  <c r="D49" i="1"/>
  <c r="G49" i="1"/>
  <c r="F49" i="1"/>
  <c r="D11" i="1" l="1"/>
  <c r="E11" i="1"/>
  <c r="F11" i="1"/>
  <c r="G11" i="1"/>
  <c r="D15" i="1"/>
  <c r="E15" i="1"/>
  <c r="F15" i="1"/>
  <c r="G15" i="1"/>
  <c r="D105" i="1"/>
  <c r="C106" i="1"/>
  <c r="C105" i="1" s="1"/>
  <c r="C83" i="1"/>
  <c r="C82" i="1" s="1"/>
  <c r="C65" i="1"/>
  <c r="C64" i="1"/>
  <c r="C15" i="1" s="1"/>
  <c r="C62" i="1"/>
  <c r="C61" i="1" s="1"/>
  <c r="C59" i="1"/>
  <c r="C56" i="1"/>
  <c r="C54" i="1"/>
  <c r="C53" i="1" s="1"/>
  <c r="C11" i="1" s="1"/>
  <c r="C51" i="1"/>
  <c r="C50" i="1" s="1"/>
  <c r="C58" i="1"/>
  <c r="C46" i="1"/>
  <c r="C45" i="1" s="1"/>
  <c r="C18" i="1" s="1"/>
  <c r="C24" i="1"/>
  <c r="C23" i="1" s="1"/>
  <c r="C34" i="1"/>
  <c r="C33" i="1" s="1"/>
  <c r="C29" i="1"/>
  <c r="C28" i="1" s="1"/>
  <c r="C38" i="1"/>
  <c r="C37" i="1" s="1"/>
  <c r="C16" i="1" s="1"/>
  <c r="D16" i="1"/>
  <c r="C41" i="1"/>
  <c r="C40" i="1" s="1"/>
  <c r="C17" i="1" s="1"/>
  <c r="D18" i="1"/>
  <c r="C87" i="1"/>
  <c r="C86" i="1" s="1"/>
  <c r="D87" i="1"/>
  <c r="D86" i="1" s="1"/>
  <c r="C101" i="1"/>
  <c r="C100" i="1" s="1"/>
  <c r="D101" i="1"/>
  <c r="D100" i="1" s="1"/>
  <c r="C94" i="1"/>
  <c r="C93" i="1" s="1"/>
  <c r="D94" i="1"/>
  <c r="D93" i="1" s="1"/>
  <c r="D13" i="1" s="1"/>
  <c r="D83" i="1"/>
  <c r="D82" i="1" s="1"/>
  <c r="C78" i="1"/>
  <c r="D78" i="1"/>
  <c r="C75" i="1"/>
  <c r="D75" i="1"/>
  <c r="C72" i="1"/>
  <c r="D72" i="1"/>
  <c r="C69" i="1"/>
  <c r="D69" i="1"/>
  <c r="D24" i="1"/>
  <c r="C13" i="1" l="1"/>
  <c r="D23" i="1"/>
  <c r="D10" i="1" s="1"/>
  <c r="C10" i="1"/>
  <c r="D17" i="1"/>
  <c r="C49" i="1"/>
  <c r="D68" i="1"/>
  <c r="D12" i="1" s="1"/>
  <c r="C68" i="1"/>
  <c r="C12" i="1" s="1"/>
  <c r="D74" i="1"/>
  <c r="D14" i="1" s="1"/>
  <c r="C74" i="1"/>
  <c r="C14" i="1" s="1"/>
  <c r="C22" i="1"/>
  <c r="D81" i="1"/>
  <c r="D80" i="1" s="1"/>
  <c r="C81" i="1"/>
  <c r="C80" i="1" s="1"/>
  <c r="C9" i="1" l="1"/>
  <c r="D22" i="1"/>
  <c r="D9" i="1"/>
  <c r="D67" i="1"/>
  <c r="C67" i="1"/>
  <c r="C21" i="1" s="1"/>
  <c r="C20" i="1" s="1"/>
  <c r="D21" i="1" l="1"/>
  <c r="D20" i="1" s="1"/>
  <c r="G26" i="1"/>
  <c r="G24" i="1" s="1"/>
  <c r="E26" i="1"/>
  <c r="E24" i="1" s="1"/>
  <c r="F24" i="1"/>
  <c r="F106" i="1" l="1"/>
  <c r="G106" i="1"/>
  <c r="E106" i="1"/>
  <c r="F87" i="1" l="1"/>
  <c r="G87" i="1"/>
  <c r="E87" i="1"/>
  <c r="E43" i="1"/>
  <c r="G31" i="1"/>
  <c r="F31" i="1"/>
  <c r="E31" i="1"/>
  <c r="G103" i="1" l="1"/>
  <c r="F103" i="1"/>
  <c r="F94" i="1" l="1"/>
  <c r="E94" i="1"/>
  <c r="G94" i="1"/>
  <c r="F101" i="1" l="1"/>
  <c r="G101" i="1"/>
  <c r="E101" i="1"/>
  <c r="F83" i="1"/>
  <c r="F82" i="1" s="1"/>
  <c r="G83" i="1"/>
  <c r="G82" i="1" s="1"/>
  <c r="E83" i="1"/>
  <c r="E82" i="1" s="1"/>
  <c r="G78" i="1"/>
  <c r="F78" i="1"/>
  <c r="E78" i="1"/>
  <c r="G75" i="1"/>
  <c r="F75" i="1"/>
  <c r="E75" i="1"/>
  <c r="F69" i="1"/>
  <c r="G69" i="1"/>
  <c r="E69" i="1"/>
  <c r="F72" i="1"/>
  <c r="G72" i="1"/>
  <c r="E72" i="1"/>
  <c r="F46" i="1"/>
  <c r="G46" i="1"/>
  <c r="E46" i="1"/>
  <c r="G38" i="1"/>
  <c r="G37" i="1" s="1"/>
  <c r="G16" i="1" s="1"/>
  <c r="F38" i="1"/>
  <c r="F37" i="1" s="1"/>
  <c r="F16" i="1" s="1"/>
  <c r="E38" i="1"/>
  <c r="E37" i="1" s="1"/>
  <c r="E16" i="1" s="1"/>
  <c r="G74" i="1" l="1"/>
  <c r="E68" i="1"/>
  <c r="E67" i="1" s="1"/>
  <c r="G68" i="1"/>
  <c r="F68" i="1"/>
  <c r="E74" i="1"/>
  <c r="F74" i="1"/>
  <c r="F105" i="1"/>
  <c r="G105" i="1"/>
  <c r="E105" i="1"/>
  <c r="F100" i="1"/>
  <c r="G100" i="1"/>
  <c r="E100" i="1"/>
  <c r="F93" i="1"/>
  <c r="F13" i="1" s="1"/>
  <c r="G93" i="1"/>
  <c r="G13" i="1" s="1"/>
  <c r="E93" i="1"/>
  <c r="E13" i="1" s="1"/>
  <c r="F86" i="1"/>
  <c r="G86" i="1"/>
  <c r="E86" i="1"/>
  <c r="F45" i="1"/>
  <c r="F18" i="1" s="1"/>
  <c r="G45" i="1"/>
  <c r="G18" i="1" s="1"/>
  <c r="E45" i="1"/>
  <c r="E18" i="1" s="1"/>
  <c r="F41" i="1"/>
  <c r="F40" i="1" s="1"/>
  <c r="G41" i="1"/>
  <c r="G40" i="1" s="1"/>
  <c r="E41" i="1"/>
  <c r="E40" i="1" s="1"/>
  <c r="F34" i="1"/>
  <c r="F33" i="1" s="1"/>
  <c r="G34" i="1"/>
  <c r="G33" i="1" s="1"/>
  <c r="E34" i="1"/>
  <c r="E33" i="1" s="1"/>
  <c r="F29" i="1"/>
  <c r="F28" i="1" s="1"/>
  <c r="F12" i="1" s="1"/>
  <c r="G29" i="1"/>
  <c r="G28" i="1" s="1"/>
  <c r="E29" i="1"/>
  <c r="E28" i="1" s="1"/>
  <c r="E12" i="1" s="1"/>
  <c r="F23" i="1"/>
  <c r="F10" i="1" s="1"/>
  <c r="G23" i="1"/>
  <c r="G10" i="1" s="1"/>
  <c r="E23" i="1"/>
  <c r="E10" i="1" s="1"/>
  <c r="G14" i="1" l="1"/>
  <c r="F17" i="1"/>
  <c r="G12" i="1"/>
  <c r="F14" i="1"/>
  <c r="E17" i="1"/>
  <c r="G67" i="1"/>
  <c r="G17" i="1"/>
  <c r="E14" i="1"/>
  <c r="F67" i="1"/>
  <c r="E81" i="1"/>
  <c r="E22" i="1"/>
  <c r="G81" i="1"/>
  <c r="F81" i="1"/>
  <c r="G22" i="1"/>
  <c r="F22" i="1"/>
  <c r="G80" i="1" l="1"/>
  <c r="F80" i="1"/>
  <c r="E21" i="1"/>
  <c r="E80" i="1"/>
  <c r="F21" i="1"/>
  <c r="G21" i="1"/>
  <c r="G20" i="1" s="1"/>
  <c r="E20" i="1" l="1"/>
  <c r="E9" i="1"/>
  <c r="F20" i="1"/>
  <c r="F9" i="1"/>
  <c r="G9" i="1"/>
</calcChain>
</file>

<file path=xl/sharedStrings.xml><?xml version="1.0" encoding="utf-8"?>
<sst xmlns="http://schemas.openxmlformats.org/spreadsheetml/2006/main" count="112" uniqueCount="43">
  <si>
    <t>II. POSEBNI DIO</t>
  </si>
  <si>
    <t>Šifra</t>
  </si>
  <si>
    <t xml:space="preserve">Naziv </t>
  </si>
  <si>
    <t>Klinički bolnički centar Osijek</t>
  </si>
  <si>
    <t>Investicije u zdravstvenu infrastrukturu</t>
  </si>
  <si>
    <t>K890002</t>
  </si>
  <si>
    <t>Izravna kapitalna ulaganja</t>
  </si>
  <si>
    <t>Opći prihodi i primici</t>
  </si>
  <si>
    <t>Rashodi za nabavu nefinancijske imovine</t>
  </si>
  <si>
    <t>Rashodi za nabavu proizvedene dugotrajne imovine</t>
  </si>
  <si>
    <t>Vlastiti prihodi</t>
  </si>
  <si>
    <t>Rashodi za nabavu neproizvedene dugotrajne imovine</t>
  </si>
  <si>
    <t>Rashodi za dodatna ulaganja na nefinancijskoj imovini</t>
  </si>
  <si>
    <t>Ostale pomoći</t>
  </si>
  <si>
    <t>Donacije</t>
  </si>
  <si>
    <t>Prihodi od prodaje ili zamjene nefinancijske imovine i naknade s naslova osiguranja</t>
  </si>
  <si>
    <t>Rashodi poslovanja</t>
  </si>
  <si>
    <t>Materijalni rashodi</t>
  </si>
  <si>
    <t>Ostali prihodi za posebne namjene</t>
  </si>
  <si>
    <t>Sigurnost građana i pravo na zdravstvene usluge</t>
  </si>
  <si>
    <t>A890001</t>
  </si>
  <si>
    <t>Administracija i upravljanje</t>
  </si>
  <si>
    <t>Rashodi za zaposlene</t>
  </si>
  <si>
    <t>Financijski rashodi</t>
  </si>
  <si>
    <t>Naknade građanima i kućanstvima na temelju osiguranja i druge naknade</t>
  </si>
  <si>
    <t>Projekcija za 2026.</t>
  </si>
  <si>
    <t>Zaštita zdravlja</t>
  </si>
  <si>
    <t>Plan za 2025.</t>
  </si>
  <si>
    <t>Projekcija za 2027.</t>
  </si>
  <si>
    <t>Mehanizam za oporavak i otpornost</t>
  </si>
  <si>
    <t>K890006</t>
  </si>
  <si>
    <t>Digitalna patologija i medicina</t>
  </si>
  <si>
    <t>Rashodi za donacije, kazne, naknade štete i kapitalne pomoći</t>
  </si>
  <si>
    <t>Izvršenje 2023.</t>
  </si>
  <si>
    <t>Plan 2024.</t>
  </si>
  <si>
    <t>K890003</t>
  </si>
  <si>
    <t>Opreativni program konkurentnost i kohezija</t>
  </si>
  <si>
    <t>Sredstva učešća za pomoći</t>
  </si>
  <si>
    <t>Europski fond za regionalni razvoj (EFRR)</t>
  </si>
  <si>
    <t>Ostali rashodi</t>
  </si>
  <si>
    <t>Opči prihodi i primici</t>
  </si>
  <si>
    <t>Europski fond za reginalni razvoj (EFRR)</t>
  </si>
  <si>
    <t>Prihodi od nefinancijske imovine i nakanade štete s osnova osiguranja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</si>
</sst>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b/>
      <sz val="9"/>
      <color rgb="FF00000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5DCE4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0" fontId="2" fillId="0" borderId="0" xfId="0" applyFont="1"/>
    <xf numFmtId="4" fontId="2" fillId="0" borderId="0" xfId="0" applyNumberFormat="1" applyFont="1"/>
    <xf numFmtId="3" fontId="2" fillId="0" borderId="0" xfId="0" applyNumberFormat="1" applyFont="1"/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vertical="center" wrapText="1"/>
    </xf>
    <xf numFmtId="4" fontId="4" fillId="0" borderId="4" xfId="0" applyNumberFormat="1" applyFont="1" applyBorder="1" applyAlignment="1">
      <alignment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4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4" fontId="1" fillId="0" borderId="4" xfId="0" applyNumberFormat="1" applyFont="1" applyBorder="1" applyAlignment="1">
      <alignment vertical="center" wrapText="1"/>
    </xf>
    <xf numFmtId="3" fontId="1" fillId="0" borderId="4" xfId="0" applyNumberFormat="1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1" fillId="0" borderId="3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3" fontId="1" fillId="0" borderId="4" xfId="0" applyNumberFormat="1" applyFont="1" applyBorder="1" applyAlignment="1">
      <alignment horizontal="right" vertical="center" wrapText="1"/>
    </xf>
    <xf numFmtId="0" fontId="4" fillId="3" borderId="2" xfId="0" applyFont="1" applyFill="1" applyBorder="1" applyAlignment="1">
      <alignment horizontal="left" vertical="center" wrapText="1" indent="3"/>
    </xf>
    <xf numFmtId="0" fontId="4" fillId="3" borderId="4" xfId="0" applyFont="1" applyFill="1" applyBorder="1" applyAlignment="1">
      <alignment vertical="center" wrapText="1"/>
    </xf>
    <xf numFmtId="4" fontId="1" fillId="3" borderId="4" xfId="0" applyNumberFormat="1" applyFont="1" applyFill="1" applyBorder="1" applyAlignment="1">
      <alignment horizontal="right" vertical="center" wrapText="1"/>
    </xf>
    <xf numFmtId="3" fontId="1" fillId="3" borderId="4" xfId="0" applyNumberFormat="1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left" vertical="center" wrapText="1" indent="4"/>
    </xf>
    <xf numFmtId="0" fontId="4" fillId="3" borderId="2" xfId="0" applyFont="1" applyFill="1" applyBorder="1" applyAlignment="1">
      <alignment horizontal="left" vertical="center" wrapText="1" indent="5"/>
    </xf>
    <xf numFmtId="4" fontId="4" fillId="3" borderId="4" xfId="0" applyNumberFormat="1" applyFont="1" applyFill="1" applyBorder="1" applyAlignment="1">
      <alignment horizontal="right" vertical="center" wrapText="1"/>
    </xf>
    <xf numFmtId="3" fontId="4" fillId="3" borderId="4" xfId="0" applyNumberFormat="1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left" vertical="center" wrapText="1" indent="6"/>
    </xf>
    <xf numFmtId="0" fontId="5" fillId="3" borderId="4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left" vertical="center" wrapText="1" indent="7"/>
    </xf>
    <xf numFmtId="4" fontId="2" fillId="3" borderId="4" xfId="0" applyNumberFormat="1" applyFont="1" applyFill="1" applyBorder="1" applyAlignment="1">
      <alignment vertical="center" wrapText="1"/>
    </xf>
    <xf numFmtId="3" fontId="2" fillId="3" borderId="4" xfId="0" applyNumberFormat="1" applyFont="1" applyFill="1" applyBorder="1" applyAlignment="1">
      <alignment vertical="center" wrapText="1"/>
    </xf>
    <xf numFmtId="3" fontId="5" fillId="3" borderId="4" xfId="0" applyNumberFormat="1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4" fontId="1" fillId="3" borderId="4" xfId="0" applyNumberFormat="1" applyFont="1" applyFill="1" applyBorder="1" applyAlignment="1">
      <alignment vertical="center" wrapText="1"/>
    </xf>
    <xf numFmtId="3" fontId="1" fillId="3" borderId="4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4BBF8-374B-4CC5-A8B5-E5DEB5D2575E}">
  <dimension ref="A1:G109"/>
  <sheetViews>
    <sheetView showGridLines="0" tabSelected="1" workbookViewId="0">
      <selection activeCell="A4" sqref="A4:G4"/>
    </sheetView>
  </sheetViews>
  <sheetFormatPr defaultRowHeight="12" x14ac:dyDescent="0.2"/>
  <cols>
    <col min="1" max="1" width="13.7109375" style="5" customWidth="1"/>
    <col min="2" max="2" width="19.7109375" style="5" customWidth="1"/>
    <col min="3" max="3" width="14.42578125" style="6" customWidth="1"/>
    <col min="4" max="4" width="10.85546875" style="7" customWidth="1"/>
    <col min="5" max="6" width="11.140625" style="5" customWidth="1"/>
    <col min="7" max="7" width="10.85546875" style="5" customWidth="1"/>
    <col min="8" max="16384" width="9.140625" style="5"/>
  </cols>
  <sheetData>
    <row r="1" spans="1:7" x14ac:dyDescent="0.2">
      <c r="E1" s="7"/>
      <c r="F1" s="7"/>
      <c r="G1" s="7"/>
    </row>
    <row r="3" spans="1:7" x14ac:dyDescent="0.2">
      <c r="A3" s="51"/>
      <c r="B3" s="51"/>
      <c r="C3" s="51"/>
      <c r="D3" s="51"/>
      <c r="E3" s="51"/>
      <c r="F3" s="51"/>
      <c r="G3" s="51"/>
    </row>
    <row r="4" spans="1:7" ht="15.75" customHeight="1" x14ac:dyDescent="0.2">
      <c r="A4" s="52" t="s">
        <v>0</v>
      </c>
      <c r="B4" s="52"/>
      <c r="C4" s="52"/>
      <c r="D4" s="52"/>
      <c r="E4" s="52"/>
      <c r="F4" s="52"/>
      <c r="G4" s="52"/>
    </row>
    <row r="5" spans="1:7" ht="12.75" thickBot="1" x14ac:dyDescent="0.25">
      <c r="A5" s="8"/>
      <c r="B5" s="8"/>
      <c r="C5" s="9"/>
      <c r="D5" s="10"/>
      <c r="E5" s="8"/>
      <c r="F5" s="8"/>
      <c r="G5" s="8"/>
    </row>
    <row r="6" spans="1:7" ht="45.75" customHeight="1" thickBot="1" x14ac:dyDescent="0.25">
      <c r="A6" s="11" t="s">
        <v>1</v>
      </c>
      <c r="B6" s="11" t="s">
        <v>2</v>
      </c>
      <c r="C6" s="12" t="s">
        <v>33</v>
      </c>
      <c r="D6" s="13" t="s">
        <v>34</v>
      </c>
      <c r="E6" s="11" t="s">
        <v>27</v>
      </c>
      <c r="F6" s="14" t="s">
        <v>25</v>
      </c>
      <c r="G6" s="14" t="s">
        <v>28</v>
      </c>
    </row>
    <row r="7" spans="1:7" ht="12.75" thickBot="1" x14ac:dyDescent="0.25">
      <c r="A7" s="1">
        <v>1</v>
      </c>
      <c r="B7" s="2">
        <v>2</v>
      </c>
      <c r="C7" s="4">
        <v>3</v>
      </c>
      <c r="D7" s="4">
        <v>4</v>
      </c>
      <c r="E7" s="2">
        <v>5</v>
      </c>
      <c r="F7" s="2">
        <v>6</v>
      </c>
      <c r="G7" s="2">
        <v>7</v>
      </c>
    </row>
    <row r="8" spans="1:7" ht="12.75" thickBot="1" x14ac:dyDescent="0.25">
      <c r="A8" s="1"/>
      <c r="B8" s="2"/>
      <c r="C8" s="3"/>
      <c r="D8" s="4"/>
      <c r="E8" s="2"/>
      <c r="F8" s="2"/>
      <c r="G8" s="2"/>
    </row>
    <row r="9" spans="1:7" ht="28.5" customHeight="1" thickBot="1" x14ac:dyDescent="0.25">
      <c r="A9" s="15">
        <v>26400</v>
      </c>
      <c r="B9" s="16" t="s">
        <v>3</v>
      </c>
      <c r="C9" s="17">
        <f>+C10+C11+C12+C13+C14+C15+C16+C17+C18</f>
        <v>205863568.85000002</v>
      </c>
      <c r="D9" s="18">
        <f>+D10+D11+D12+D13+D14+D15+D16+D17+D18</f>
        <v>213401517</v>
      </c>
      <c r="E9" s="19">
        <f>+E21+E80</f>
        <v>225056473</v>
      </c>
      <c r="F9" s="19">
        <f>+F21+F80</f>
        <v>241068104</v>
      </c>
      <c r="G9" s="19">
        <f>+G21+G80</f>
        <v>260574295</v>
      </c>
    </row>
    <row r="10" spans="1:7" ht="15.75" customHeight="1" thickBot="1" x14ac:dyDescent="0.25">
      <c r="A10" s="20">
        <v>11</v>
      </c>
      <c r="B10" s="21" t="s">
        <v>40</v>
      </c>
      <c r="C10" s="22">
        <f>+C23+C50+C82</f>
        <v>23710058.969999999</v>
      </c>
      <c r="D10" s="23">
        <f t="shared" ref="D10:G10" si="0">+D23+D50+D82</f>
        <v>5028301</v>
      </c>
      <c r="E10" s="23">
        <f t="shared" si="0"/>
        <v>7068935</v>
      </c>
      <c r="F10" s="23">
        <f t="shared" si="0"/>
        <v>5750140</v>
      </c>
      <c r="G10" s="23">
        <f t="shared" si="0"/>
        <v>5750140</v>
      </c>
    </row>
    <row r="11" spans="1:7" ht="21" customHeight="1" thickBot="1" x14ac:dyDescent="0.25">
      <c r="A11" s="20">
        <v>12</v>
      </c>
      <c r="B11" s="21" t="s">
        <v>37</v>
      </c>
      <c r="C11" s="22">
        <f>+C53</f>
        <v>1888179.54</v>
      </c>
      <c r="D11" s="23">
        <f t="shared" ref="D11:G11" si="1">+D53</f>
        <v>0</v>
      </c>
      <c r="E11" s="23">
        <f t="shared" si="1"/>
        <v>0</v>
      </c>
      <c r="F11" s="23">
        <f t="shared" si="1"/>
        <v>0</v>
      </c>
      <c r="G11" s="23">
        <f t="shared" si="1"/>
        <v>0</v>
      </c>
    </row>
    <row r="12" spans="1:7" ht="18.75" customHeight="1" thickBot="1" x14ac:dyDescent="0.25">
      <c r="A12" s="20">
        <v>31</v>
      </c>
      <c r="B12" s="21" t="s">
        <v>10</v>
      </c>
      <c r="C12" s="22">
        <f>+C28+C58+C68+C86</f>
        <v>2482959.4800000004</v>
      </c>
      <c r="D12" s="23">
        <f t="shared" ref="D12:G12" si="2">+D28+D58+D68+D86</f>
        <v>2882169</v>
      </c>
      <c r="E12" s="23">
        <f t="shared" si="2"/>
        <v>2138001</v>
      </c>
      <c r="F12" s="23">
        <f t="shared" si="2"/>
        <v>2138001</v>
      </c>
      <c r="G12" s="23">
        <f t="shared" si="2"/>
        <v>2138001</v>
      </c>
    </row>
    <row r="13" spans="1:7" ht="30.75" customHeight="1" thickBot="1" x14ac:dyDescent="0.25">
      <c r="A13" s="20">
        <v>43</v>
      </c>
      <c r="B13" s="21" t="s">
        <v>18</v>
      </c>
      <c r="C13" s="22">
        <f>+C61+C93</f>
        <v>164355793.43000001</v>
      </c>
      <c r="D13" s="23">
        <f t="shared" ref="D13:G13" si="3">+D61+D93</f>
        <v>199780786</v>
      </c>
      <c r="E13" s="23">
        <f t="shared" si="3"/>
        <v>215232681</v>
      </c>
      <c r="F13" s="23">
        <f t="shared" si="3"/>
        <v>232997297</v>
      </c>
      <c r="G13" s="23">
        <f t="shared" si="3"/>
        <v>252531598</v>
      </c>
    </row>
    <row r="14" spans="1:7" ht="18.75" customHeight="1" thickBot="1" x14ac:dyDescent="0.25">
      <c r="A14" s="20">
        <v>52</v>
      </c>
      <c r="B14" s="21" t="s">
        <v>13</v>
      </c>
      <c r="C14" s="22">
        <f>+C33+C74+C100</f>
        <v>5455284.419999999</v>
      </c>
      <c r="D14" s="23">
        <f t="shared" ref="D14:G14" si="4">+D33+D74+D100</f>
        <v>4866792</v>
      </c>
      <c r="E14" s="23">
        <f t="shared" si="4"/>
        <v>318836</v>
      </c>
      <c r="F14" s="23">
        <f t="shared" si="4"/>
        <v>147898</v>
      </c>
      <c r="G14" s="23">
        <f t="shared" si="4"/>
        <v>119788</v>
      </c>
    </row>
    <row r="15" spans="1:7" ht="28.5" customHeight="1" thickBot="1" x14ac:dyDescent="0.25">
      <c r="A15" s="20">
        <v>563</v>
      </c>
      <c r="B15" s="21" t="s">
        <v>41</v>
      </c>
      <c r="C15" s="22">
        <f>+C64</f>
        <v>7797703.0300000003</v>
      </c>
      <c r="D15" s="23">
        <f t="shared" ref="D15:G15" si="5">+D64</f>
        <v>0</v>
      </c>
      <c r="E15" s="23">
        <f t="shared" si="5"/>
        <v>0</v>
      </c>
      <c r="F15" s="23">
        <f t="shared" si="5"/>
        <v>0</v>
      </c>
      <c r="G15" s="23">
        <f t="shared" si="5"/>
        <v>0</v>
      </c>
    </row>
    <row r="16" spans="1:7" ht="24" customHeight="1" thickBot="1" x14ac:dyDescent="0.25">
      <c r="A16" s="20">
        <v>581</v>
      </c>
      <c r="B16" s="21" t="s">
        <v>29</v>
      </c>
      <c r="C16" s="22">
        <f>+C37</f>
        <v>0</v>
      </c>
      <c r="D16" s="23">
        <f t="shared" ref="D16:G16" si="6">+D37</f>
        <v>263251</v>
      </c>
      <c r="E16" s="23">
        <f t="shared" si="6"/>
        <v>263252</v>
      </c>
      <c r="F16" s="23">
        <f t="shared" si="6"/>
        <v>0</v>
      </c>
      <c r="G16" s="23">
        <f t="shared" si="6"/>
        <v>0</v>
      </c>
    </row>
    <row r="17" spans="1:7" ht="12" customHeight="1" thickBot="1" x14ac:dyDescent="0.25">
      <c r="A17" s="20">
        <v>61</v>
      </c>
      <c r="B17" s="21" t="s">
        <v>14</v>
      </c>
      <c r="C17" s="22">
        <f>+C40+C105</f>
        <v>112810.57999999999</v>
      </c>
      <c r="D17" s="23">
        <f t="shared" ref="D17:G17" si="7">+D40+D105</f>
        <v>565529</v>
      </c>
      <c r="E17" s="23">
        <f t="shared" si="7"/>
        <v>34000</v>
      </c>
      <c r="F17" s="23">
        <f t="shared" si="7"/>
        <v>34000</v>
      </c>
      <c r="G17" s="23">
        <f t="shared" si="7"/>
        <v>34000</v>
      </c>
    </row>
    <row r="18" spans="1:7" ht="34.5" customHeight="1" thickBot="1" x14ac:dyDescent="0.25">
      <c r="A18" s="20">
        <v>71</v>
      </c>
      <c r="B18" s="21" t="s">
        <v>42</v>
      </c>
      <c r="C18" s="22">
        <f>+C45</f>
        <v>60779.4</v>
      </c>
      <c r="D18" s="23">
        <f t="shared" ref="D18:G18" si="8">+D45</f>
        <v>14689</v>
      </c>
      <c r="E18" s="23">
        <f t="shared" si="8"/>
        <v>768</v>
      </c>
      <c r="F18" s="23">
        <f t="shared" si="8"/>
        <v>768</v>
      </c>
      <c r="G18" s="23">
        <f t="shared" si="8"/>
        <v>768</v>
      </c>
    </row>
    <row r="19" spans="1:7" ht="8.25" customHeight="1" thickBot="1" x14ac:dyDescent="0.25">
      <c r="A19" s="24"/>
      <c r="B19" s="25"/>
      <c r="C19" s="26"/>
      <c r="D19" s="27"/>
      <c r="E19" s="28"/>
      <c r="F19" s="28"/>
      <c r="G19" s="29"/>
    </row>
    <row r="20" spans="1:7" ht="18" customHeight="1" thickBot="1" x14ac:dyDescent="0.25">
      <c r="A20" s="15">
        <v>36</v>
      </c>
      <c r="B20" s="16" t="s">
        <v>26</v>
      </c>
      <c r="C20" s="30">
        <f>+C21+C80</f>
        <v>205863568.85000002</v>
      </c>
      <c r="D20" s="31">
        <f>+D21+D80</f>
        <v>213401517</v>
      </c>
      <c r="E20" s="31">
        <f>+E21+E80</f>
        <v>225056473</v>
      </c>
      <c r="F20" s="31">
        <f>+F21+F80</f>
        <v>241068104</v>
      </c>
      <c r="G20" s="31">
        <f>+G21+G80</f>
        <v>260574295</v>
      </c>
    </row>
    <row r="21" spans="1:7" ht="28.5" customHeight="1" thickBot="1" x14ac:dyDescent="0.25">
      <c r="A21" s="32">
        <v>3602</v>
      </c>
      <c r="B21" s="33" t="s">
        <v>4</v>
      </c>
      <c r="C21" s="34">
        <f>+C22+C49+C67</f>
        <v>25307524.390000001</v>
      </c>
      <c r="D21" s="35">
        <f>+D22+D49+D67</f>
        <v>7790070</v>
      </c>
      <c r="E21" s="35">
        <f>+E22+E67</f>
        <v>7845948</v>
      </c>
      <c r="F21" s="35">
        <f>+F22+F67</f>
        <v>6066816</v>
      </c>
      <c r="G21" s="35">
        <f>+G22+G67</f>
        <v>6052344</v>
      </c>
    </row>
    <row r="22" spans="1:7" ht="28.5" customHeight="1" thickBot="1" x14ac:dyDescent="0.25">
      <c r="A22" s="36" t="s">
        <v>5</v>
      </c>
      <c r="B22" s="33" t="s">
        <v>6</v>
      </c>
      <c r="C22" s="34">
        <f>+C23+C28+C33+C37+C40+C45</f>
        <v>8539777.7200000007</v>
      </c>
      <c r="D22" s="35">
        <f t="shared" ref="D22" si="9">+D23+D28+D33+D40+D45+D37</f>
        <v>7790070</v>
      </c>
      <c r="E22" s="35">
        <f>+E23+E28+E33+E40+E45+E37</f>
        <v>7590498</v>
      </c>
      <c r="F22" s="35">
        <f t="shared" ref="F22:G22" si="10">+F23+F28+F33+F40+F45+F37</f>
        <v>6043230</v>
      </c>
      <c r="G22" s="35">
        <f t="shared" si="10"/>
        <v>6045785</v>
      </c>
    </row>
    <row r="23" spans="1:7" ht="28.5" customHeight="1" thickBot="1" x14ac:dyDescent="0.25">
      <c r="A23" s="37">
        <v>11</v>
      </c>
      <c r="B23" s="33" t="s">
        <v>7</v>
      </c>
      <c r="C23" s="38">
        <f>+C24</f>
        <v>6444101.9800000004</v>
      </c>
      <c r="D23" s="39">
        <f>+D24</f>
        <v>4300000</v>
      </c>
      <c r="E23" s="39">
        <f>+E24</f>
        <v>5818795</v>
      </c>
      <c r="F23" s="39">
        <f t="shared" ref="F23:G23" si="11">+F24</f>
        <v>4500000</v>
      </c>
      <c r="G23" s="39">
        <f t="shared" si="11"/>
        <v>4500000</v>
      </c>
    </row>
    <row r="24" spans="1:7" ht="28.5" customHeight="1" thickBot="1" x14ac:dyDescent="0.25">
      <c r="A24" s="41">
        <v>4</v>
      </c>
      <c r="B24" s="40" t="s">
        <v>8</v>
      </c>
      <c r="C24" s="34">
        <f>+C25+C26+C27</f>
        <v>6444101.9800000004</v>
      </c>
      <c r="D24" s="35">
        <f t="shared" ref="D24" si="12">+D25+D26+D27</f>
        <v>4300000</v>
      </c>
      <c r="E24" s="35">
        <f>+E25+E26+E27</f>
        <v>5818795</v>
      </c>
      <c r="F24" s="35">
        <f t="shared" ref="F24:G24" si="13">+F25+F26+F27</f>
        <v>4500000</v>
      </c>
      <c r="G24" s="35">
        <f t="shared" si="13"/>
        <v>4500000</v>
      </c>
    </row>
    <row r="25" spans="1:7" ht="28.5" customHeight="1" thickBot="1" x14ac:dyDescent="0.25">
      <c r="A25" s="43">
        <v>41</v>
      </c>
      <c r="B25" s="40" t="s">
        <v>11</v>
      </c>
      <c r="C25" s="44">
        <v>0</v>
      </c>
      <c r="D25" s="45">
        <v>0</v>
      </c>
      <c r="E25" s="31">
        <v>33000</v>
      </c>
      <c r="F25" s="35">
        <v>0</v>
      </c>
      <c r="G25" s="35">
        <v>0</v>
      </c>
    </row>
    <row r="26" spans="1:7" ht="38.25" customHeight="1" thickBot="1" x14ac:dyDescent="0.25">
      <c r="A26" s="43">
        <v>42</v>
      </c>
      <c r="B26" s="42" t="s">
        <v>9</v>
      </c>
      <c r="C26" s="44">
        <v>5960230.1600000001</v>
      </c>
      <c r="D26" s="46">
        <v>4300000</v>
      </c>
      <c r="E26" s="31">
        <f>77000+4094252+160000</f>
        <v>4331252</v>
      </c>
      <c r="F26" s="35">
        <v>4500000</v>
      </c>
      <c r="G26" s="35">
        <f>3840000+60000</f>
        <v>3900000</v>
      </c>
    </row>
    <row r="27" spans="1:7" ht="36.75" customHeight="1" thickBot="1" x14ac:dyDescent="0.25">
      <c r="A27" s="43">
        <v>45</v>
      </c>
      <c r="B27" s="42" t="s">
        <v>12</v>
      </c>
      <c r="C27" s="44">
        <v>483871.82</v>
      </c>
      <c r="D27" s="46"/>
      <c r="E27" s="35">
        <v>1454543</v>
      </c>
      <c r="F27" s="35">
        <v>0</v>
      </c>
      <c r="G27" s="35">
        <v>600000</v>
      </c>
    </row>
    <row r="28" spans="1:7" ht="28.5" customHeight="1" thickBot="1" x14ac:dyDescent="0.25">
      <c r="A28" s="37">
        <v>31</v>
      </c>
      <c r="B28" s="33" t="s">
        <v>10</v>
      </c>
      <c r="C28" s="38">
        <f>+C29</f>
        <v>1669764.7900000003</v>
      </c>
      <c r="D28" s="39">
        <f>+D29</f>
        <v>2275377</v>
      </c>
      <c r="E28" s="39">
        <f>+E29</f>
        <v>1471683</v>
      </c>
      <c r="F28" s="39">
        <f t="shared" ref="F28:G28" si="14">+F29</f>
        <v>1506462</v>
      </c>
      <c r="G28" s="39">
        <f t="shared" si="14"/>
        <v>1509017</v>
      </c>
    </row>
    <row r="29" spans="1:7" ht="28.5" customHeight="1" thickBot="1" x14ac:dyDescent="0.25">
      <c r="A29" s="43">
        <v>4</v>
      </c>
      <c r="B29" s="40" t="s">
        <v>8</v>
      </c>
      <c r="C29" s="34">
        <f>+C30+C31+C32</f>
        <v>1669764.7900000003</v>
      </c>
      <c r="D29" s="35">
        <f>+D30+D31+D32</f>
        <v>2275377</v>
      </c>
      <c r="E29" s="35">
        <f>+E30+E31+E32</f>
        <v>1471683</v>
      </c>
      <c r="F29" s="35">
        <f t="shared" ref="F29:G29" si="15">+F30+F31+F32</f>
        <v>1506462</v>
      </c>
      <c r="G29" s="35">
        <f t="shared" si="15"/>
        <v>1509017</v>
      </c>
    </row>
    <row r="30" spans="1:7" ht="28.5" customHeight="1" thickBot="1" x14ac:dyDescent="0.25">
      <c r="A30" s="43">
        <v>41</v>
      </c>
      <c r="B30" s="40" t="s">
        <v>11</v>
      </c>
      <c r="C30" s="44">
        <v>2637.86</v>
      </c>
      <c r="D30" s="45">
        <v>58235</v>
      </c>
      <c r="E30" s="35">
        <v>100</v>
      </c>
      <c r="F30" s="35">
        <v>100</v>
      </c>
      <c r="G30" s="35">
        <v>100</v>
      </c>
    </row>
    <row r="31" spans="1:7" ht="28.5" customHeight="1" thickBot="1" x14ac:dyDescent="0.25">
      <c r="A31" s="43">
        <v>42</v>
      </c>
      <c r="B31" s="42" t="s">
        <v>9</v>
      </c>
      <c r="C31" s="44">
        <v>1552994.82</v>
      </c>
      <c r="D31" s="46">
        <v>1865298</v>
      </c>
      <c r="E31" s="35">
        <f>1214683-100</f>
        <v>1214583</v>
      </c>
      <c r="F31" s="35">
        <f>1249462-100</f>
        <v>1249362</v>
      </c>
      <c r="G31" s="35">
        <f>1252017-100</f>
        <v>1251917</v>
      </c>
    </row>
    <row r="32" spans="1:7" ht="28.5" customHeight="1" thickBot="1" x14ac:dyDescent="0.25">
      <c r="A32" s="43">
        <v>45</v>
      </c>
      <c r="B32" s="42" t="s">
        <v>12</v>
      </c>
      <c r="C32" s="44">
        <v>114132.11</v>
      </c>
      <c r="D32" s="46">
        <v>351844</v>
      </c>
      <c r="E32" s="35">
        <v>257000</v>
      </c>
      <c r="F32" s="35">
        <v>257000</v>
      </c>
      <c r="G32" s="35">
        <v>257000</v>
      </c>
    </row>
    <row r="33" spans="1:7" ht="28.5" customHeight="1" thickBot="1" x14ac:dyDescent="0.25">
      <c r="A33" s="37">
        <v>52</v>
      </c>
      <c r="B33" s="47" t="s">
        <v>13</v>
      </c>
      <c r="C33" s="38">
        <f>+C34</f>
        <v>349808.43</v>
      </c>
      <c r="D33" s="39">
        <f>+D34</f>
        <v>429462</v>
      </c>
      <c r="E33" s="39">
        <f>+E34</f>
        <v>12000</v>
      </c>
      <c r="F33" s="39">
        <f t="shared" ref="F33:G33" si="16">+F34</f>
        <v>12000</v>
      </c>
      <c r="G33" s="39">
        <f t="shared" si="16"/>
        <v>12000</v>
      </c>
    </row>
    <row r="34" spans="1:7" ht="28.5" customHeight="1" thickBot="1" x14ac:dyDescent="0.25">
      <c r="A34" s="43">
        <v>4</v>
      </c>
      <c r="B34" s="40" t="s">
        <v>8</v>
      </c>
      <c r="C34" s="34">
        <f>+C35+C36</f>
        <v>349808.43</v>
      </c>
      <c r="D34" s="35">
        <f>+D35+D36</f>
        <v>429462</v>
      </c>
      <c r="E34" s="35">
        <f>+E35+E36</f>
        <v>12000</v>
      </c>
      <c r="F34" s="35">
        <f t="shared" ref="F34:G34" si="17">+F35+F36</f>
        <v>12000</v>
      </c>
      <c r="G34" s="35">
        <f t="shared" si="17"/>
        <v>12000</v>
      </c>
    </row>
    <row r="35" spans="1:7" ht="38.25" customHeight="1" thickBot="1" x14ac:dyDescent="0.25">
      <c r="A35" s="43">
        <v>42</v>
      </c>
      <c r="B35" s="42" t="s">
        <v>9</v>
      </c>
      <c r="C35" s="44">
        <v>171056.58</v>
      </c>
      <c r="D35" s="46">
        <v>425746</v>
      </c>
      <c r="E35" s="35">
        <v>5000</v>
      </c>
      <c r="F35" s="35">
        <v>5000</v>
      </c>
      <c r="G35" s="35">
        <v>5000</v>
      </c>
    </row>
    <row r="36" spans="1:7" ht="38.25" customHeight="1" thickBot="1" x14ac:dyDescent="0.25">
      <c r="A36" s="43">
        <v>45</v>
      </c>
      <c r="B36" s="42" t="s">
        <v>12</v>
      </c>
      <c r="C36" s="44">
        <v>178751.85</v>
      </c>
      <c r="D36" s="46">
        <v>3716</v>
      </c>
      <c r="E36" s="35">
        <v>7000</v>
      </c>
      <c r="F36" s="35">
        <v>7000</v>
      </c>
      <c r="G36" s="35">
        <v>7000</v>
      </c>
    </row>
    <row r="37" spans="1:7" ht="28.5" customHeight="1" thickBot="1" x14ac:dyDescent="0.25">
      <c r="A37" s="37">
        <v>581</v>
      </c>
      <c r="B37" s="47" t="s">
        <v>29</v>
      </c>
      <c r="C37" s="38">
        <f t="shared" ref="C37:G38" si="18">+C38</f>
        <v>0</v>
      </c>
      <c r="D37" s="39">
        <f>+D38</f>
        <v>263251</v>
      </c>
      <c r="E37" s="39">
        <f t="shared" si="18"/>
        <v>263252</v>
      </c>
      <c r="F37" s="39">
        <f t="shared" si="18"/>
        <v>0</v>
      </c>
      <c r="G37" s="39">
        <f t="shared" si="18"/>
        <v>0</v>
      </c>
    </row>
    <row r="38" spans="1:7" ht="28.5" customHeight="1" thickBot="1" x14ac:dyDescent="0.25">
      <c r="A38" s="43">
        <v>4</v>
      </c>
      <c r="B38" s="40" t="s">
        <v>8</v>
      </c>
      <c r="C38" s="34">
        <f t="shared" si="18"/>
        <v>0</v>
      </c>
      <c r="D38" s="35">
        <f>+D39</f>
        <v>263251</v>
      </c>
      <c r="E38" s="35">
        <f t="shared" si="18"/>
        <v>263252</v>
      </c>
      <c r="F38" s="35">
        <f t="shared" si="18"/>
        <v>0</v>
      </c>
      <c r="G38" s="35">
        <f t="shared" si="18"/>
        <v>0</v>
      </c>
    </row>
    <row r="39" spans="1:7" ht="28.5" customHeight="1" thickBot="1" x14ac:dyDescent="0.25">
      <c r="A39" s="43">
        <v>45</v>
      </c>
      <c r="B39" s="42" t="s">
        <v>12</v>
      </c>
      <c r="C39" s="44">
        <v>0</v>
      </c>
      <c r="D39" s="46">
        <v>263251</v>
      </c>
      <c r="E39" s="35">
        <v>263252</v>
      </c>
      <c r="F39" s="35">
        <v>0</v>
      </c>
      <c r="G39" s="35">
        <v>0</v>
      </c>
    </row>
    <row r="40" spans="1:7" ht="28.5" customHeight="1" thickBot="1" x14ac:dyDescent="0.25">
      <c r="A40" s="37">
        <v>61</v>
      </c>
      <c r="B40" s="33" t="s">
        <v>14</v>
      </c>
      <c r="C40" s="38">
        <f t="shared" ref="C40" si="19">+C41</f>
        <v>15323.12</v>
      </c>
      <c r="D40" s="39">
        <f>+D41</f>
        <v>507291</v>
      </c>
      <c r="E40" s="39">
        <f>+E41</f>
        <v>24000</v>
      </c>
      <c r="F40" s="39">
        <f t="shared" ref="F40:G40" si="20">+F41</f>
        <v>24000</v>
      </c>
      <c r="G40" s="39">
        <f t="shared" si="20"/>
        <v>24000</v>
      </c>
    </row>
    <row r="41" spans="1:7" ht="28.5" customHeight="1" thickBot="1" x14ac:dyDescent="0.25">
      <c r="A41" s="43">
        <v>4</v>
      </c>
      <c r="B41" s="40" t="s">
        <v>8</v>
      </c>
      <c r="C41" s="34">
        <f t="shared" ref="C41" si="21">+C42+C43+C44</f>
        <v>15323.12</v>
      </c>
      <c r="D41" s="35">
        <f>+D42+D43+D44</f>
        <v>507291</v>
      </c>
      <c r="E41" s="35">
        <f>+E42+E43+E44</f>
        <v>24000</v>
      </c>
      <c r="F41" s="35">
        <f t="shared" ref="F41:G41" si="22">+F42+F43+F44</f>
        <v>24000</v>
      </c>
      <c r="G41" s="35">
        <f t="shared" si="22"/>
        <v>24000</v>
      </c>
    </row>
    <row r="42" spans="1:7" ht="34.5" customHeight="1" thickBot="1" x14ac:dyDescent="0.25">
      <c r="A42" s="43">
        <v>41</v>
      </c>
      <c r="B42" s="40" t="s">
        <v>11</v>
      </c>
      <c r="C42" s="44">
        <v>0</v>
      </c>
      <c r="D42" s="45">
        <v>1062</v>
      </c>
      <c r="E42" s="35">
        <v>100</v>
      </c>
      <c r="F42" s="35">
        <v>100</v>
      </c>
      <c r="G42" s="35">
        <v>100</v>
      </c>
    </row>
    <row r="43" spans="1:7" ht="35.25" customHeight="1" thickBot="1" x14ac:dyDescent="0.25">
      <c r="A43" s="43">
        <v>42</v>
      </c>
      <c r="B43" s="42" t="s">
        <v>9</v>
      </c>
      <c r="C43" s="44">
        <v>15323.12</v>
      </c>
      <c r="D43" s="46">
        <v>489560</v>
      </c>
      <c r="E43" s="35">
        <f>22000-100</f>
        <v>21900</v>
      </c>
      <c r="F43" s="35">
        <v>21900</v>
      </c>
      <c r="G43" s="35">
        <v>21900</v>
      </c>
    </row>
    <row r="44" spans="1:7" ht="40.5" customHeight="1" thickBot="1" x14ac:dyDescent="0.25">
      <c r="A44" s="43">
        <v>45</v>
      </c>
      <c r="B44" s="42" t="s">
        <v>12</v>
      </c>
      <c r="C44" s="44">
        <v>0</v>
      </c>
      <c r="D44" s="46">
        <v>16669</v>
      </c>
      <c r="E44" s="35">
        <v>2000</v>
      </c>
      <c r="F44" s="35">
        <v>2000</v>
      </c>
      <c r="G44" s="35">
        <v>2000</v>
      </c>
    </row>
    <row r="45" spans="1:7" ht="36.75" customHeight="1" thickBot="1" x14ac:dyDescent="0.25">
      <c r="A45" s="37">
        <v>71</v>
      </c>
      <c r="B45" s="33" t="s">
        <v>15</v>
      </c>
      <c r="C45" s="38">
        <f t="shared" ref="C45" si="23">+C46</f>
        <v>60779.4</v>
      </c>
      <c r="D45" s="39">
        <f>+D46</f>
        <v>14689</v>
      </c>
      <c r="E45" s="39">
        <f>+E46</f>
        <v>768</v>
      </c>
      <c r="F45" s="39">
        <f t="shared" ref="F45:G46" si="24">+F46</f>
        <v>768</v>
      </c>
      <c r="G45" s="39">
        <f t="shared" si="24"/>
        <v>768</v>
      </c>
    </row>
    <row r="46" spans="1:7" ht="36.75" customHeight="1" thickBot="1" x14ac:dyDescent="0.25">
      <c r="A46" s="43">
        <v>4</v>
      </c>
      <c r="B46" s="40" t="s">
        <v>8</v>
      </c>
      <c r="C46" s="34">
        <f>+C47+C48</f>
        <v>60779.4</v>
      </c>
      <c r="D46" s="35">
        <f>+D47+D48</f>
        <v>14689</v>
      </c>
      <c r="E46" s="35">
        <f>+E47</f>
        <v>768</v>
      </c>
      <c r="F46" s="35">
        <f t="shared" si="24"/>
        <v>768</v>
      </c>
      <c r="G46" s="35">
        <f t="shared" si="24"/>
        <v>768</v>
      </c>
    </row>
    <row r="47" spans="1:7" ht="36.75" customHeight="1" thickBot="1" x14ac:dyDescent="0.25">
      <c r="A47" s="43">
        <v>42</v>
      </c>
      <c r="B47" s="42" t="s">
        <v>9</v>
      </c>
      <c r="C47" s="44">
        <v>29994.22</v>
      </c>
      <c r="D47" s="46">
        <v>8820</v>
      </c>
      <c r="E47" s="35">
        <v>768</v>
      </c>
      <c r="F47" s="35">
        <v>768</v>
      </c>
      <c r="G47" s="35">
        <v>768</v>
      </c>
    </row>
    <row r="48" spans="1:7" ht="36.75" customHeight="1" thickBot="1" x14ac:dyDescent="0.25">
      <c r="A48" s="43">
        <v>45</v>
      </c>
      <c r="B48" s="42" t="s">
        <v>12</v>
      </c>
      <c r="C48" s="44">
        <v>30785.18</v>
      </c>
      <c r="D48" s="46">
        <v>5869</v>
      </c>
      <c r="E48" s="35">
        <v>0</v>
      </c>
      <c r="F48" s="35">
        <v>0</v>
      </c>
      <c r="G48" s="35">
        <v>0</v>
      </c>
    </row>
    <row r="49" spans="1:7" ht="28.5" customHeight="1" thickBot="1" x14ac:dyDescent="0.25">
      <c r="A49" s="36" t="s">
        <v>35</v>
      </c>
      <c r="B49" s="33" t="s">
        <v>36</v>
      </c>
      <c r="C49" s="38">
        <f>+C50+C53+C58+C61+C64</f>
        <v>16767746.669999998</v>
      </c>
      <c r="D49" s="39">
        <f t="shared" ref="D49:G49" si="25">+D50+D53+D58+D61+D64</f>
        <v>0</v>
      </c>
      <c r="E49" s="39">
        <f t="shared" si="25"/>
        <v>0</v>
      </c>
      <c r="F49" s="39">
        <f t="shared" si="25"/>
        <v>0</v>
      </c>
      <c r="G49" s="39">
        <f t="shared" si="25"/>
        <v>0</v>
      </c>
    </row>
    <row r="50" spans="1:7" ht="28.5" customHeight="1" thickBot="1" x14ac:dyDescent="0.25">
      <c r="A50" s="37">
        <v>11</v>
      </c>
      <c r="B50" s="33" t="s">
        <v>7</v>
      </c>
      <c r="C50" s="38">
        <f>+C51</f>
        <v>6985504.3399999999</v>
      </c>
      <c r="D50" s="39">
        <f t="shared" ref="D50:G51" si="26">+D51</f>
        <v>0</v>
      </c>
      <c r="E50" s="39">
        <f t="shared" si="26"/>
        <v>0</v>
      </c>
      <c r="F50" s="39">
        <f t="shared" si="26"/>
        <v>0</v>
      </c>
      <c r="G50" s="39">
        <f t="shared" si="26"/>
        <v>0</v>
      </c>
    </row>
    <row r="51" spans="1:7" ht="28.5" customHeight="1" thickBot="1" x14ac:dyDescent="0.25">
      <c r="A51" s="41">
        <v>4</v>
      </c>
      <c r="B51" s="40" t="s">
        <v>8</v>
      </c>
      <c r="C51" s="34">
        <f>+C52</f>
        <v>6985504.3399999999</v>
      </c>
      <c r="D51" s="35">
        <f t="shared" si="26"/>
        <v>0</v>
      </c>
      <c r="E51" s="35">
        <f t="shared" si="26"/>
        <v>0</v>
      </c>
      <c r="F51" s="35">
        <f t="shared" si="26"/>
        <v>0</v>
      </c>
      <c r="G51" s="35">
        <f t="shared" si="26"/>
        <v>0</v>
      </c>
    </row>
    <row r="52" spans="1:7" ht="28.5" customHeight="1" thickBot="1" x14ac:dyDescent="0.25">
      <c r="A52" s="43">
        <v>42</v>
      </c>
      <c r="B52" s="42" t="s">
        <v>9</v>
      </c>
      <c r="C52" s="44">
        <v>6985504.3399999999</v>
      </c>
      <c r="D52" s="45">
        <v>0</v>
      </c>
      <c r="E52" s="45">
        <v>0</v>
      </c>
      <c r="F52" s="45">
        <v>0</v>
      </c>
      <c r="G52" s="45">
        <v>0</v>
      </c>
    </row>
    <row r="53" spans="1:7" ht="28.5" customHeight="1" thickBot="1" x14ac:dyDescent="0.25">
      <c r="A53" s="37">
        <v>12</v>
      </c>
      <c r="B53" s="33" t="s">
        <v>37</v>
      </c>
      <c r="C53" s="38">
        <f>+C54+C57</f>
        <v>1888179.54</v>
      </c>
      <c r="D53" s="39">
        <f t="shared" ref="D53:G53" si="27">+D54+D57</f>
        <v>0</v>
      </c>
      <c r="E53" s="39">
        <f t="shared" si="27"/>
        <v>0</v>
      </c>
      <c r="F53" s="39">
        <f t="shared" si="27"/>
        <v>0</v>
      </c>
      <c r="G53" s="39">
        <f t="shared" si="27"/>
        <v>0</v>
      </c>
    </row>
    <row r="54" spans="1:7" ht="28.5" customHeight="1" thickBot="1" x14ac:dyDescent="0.25">
      <c r="A54" s="41">
        <v>3</v>
      </c>
      <c r="B54" s="40" t="s">
        <v>16</v>
      </c>
      <c r="C54" s="34">
        <f>+C55</f>
        <v>1465</v>
      </c>
      <c r="D54" s="35">
        <f t="shared" ref="D54:G54" si="28">+D55</f>
        <v>0</v>
      </c>
      <c r="E54" s="35">
        <f t="shared" si="28"/>
        <v>0</v>
      </c>
      <c r="F54" s="35">
        <f t="shared" si="28"/>
        <v>0</v>
      </c>
      <c r="G54" s="35">
        <f t="shared" si="28"/>
        <v>0</v>
      </c>
    </row>
    <row r="55" spans="1:7" ht="28.5" customHeight="1" thickBot="1" x14ac:dyDescent="0.25">
      <c r="A55" s="43">
        <v>32</v>
      </c>
      <c r="B55" s="42" t="s">
        <v>17</v>
      </c>
      <c r="C55" s="44">
        <v>1465</v>
      </c>
      <c r="D55" s="45">
        <v>0</v>
      </c>
      <c r="E55" s="45">
        <v>0</v>
      </c>
      <c r="F55" s="45">
        <v>0</v>
      </c>
      <c r="G55" s="45">
        <v>0</v>
      </c>
    </row>
    <row r="56" spans="1:7" ht="28.5" customHeight="1" thickBot="1" x14ac:dyDescent="0.25">
      <c r="A56" s="41">
        <v>4</v>
      </c>
      <c r="B56" s="40" t="s">
        <v>8</v>
      </c>
      <c r="C56" s="44">
        <f>+C57</f>
        <v>1886714.54</v>
      </c>
      <c r="D56" s="45">
        <f t="shared" ref="D56:G56" si="29">+D57</f>
        <v>0</v>
      </c>
      <c r="E56" s="45">
        <f t="shared" si="29"/>
        <v>0</v>
      </c>
      <c r="F56" s="45">
        <f t="shared" si="29"/>
        <v>0</v>
      </c>
      <c r="G56" s="45">
        <f t="shared" si="29"/>
        <v>0</v>
      </c>
    </row>
    <row r="57" spans="1:7" ht="34.5" customHeight="1" thickBot="1" x14ac:dyDescent="0.25">
      <c r="A57" s="43">
        <v>42</v>
      </c>
      <c r="B57" s="42" t="s">
        <v>9</v>
      </c>
      <c r="C57" s="44">
        <v>1886714.54</v>
      </c>
      <c r="D57" s="45">
        <v>0</v>
      </c>
      <c r="E57" s="45">
        <v>0</v>
      </c>
      <c r="F57" s="45">
        <v>0</v>
      </c>
      <c r="G57" s="45">
        <v>0</v>
      </c>
    </row>
    <row r="58" spans="1:7" ht="28.5" customHeight="1" thickBot="1" x14ac:dyDescent="0.25">
      <c r="A58" s="37">
        <v>31</v>
      </c>
      <c r="B58" s="33" t="s">
        <v>10</v>
      </c>
      <c r="C58" s="38">
        <f>+C59</f>
        <v>70487.820000000007</v>
      </c>
      <c r="D58" s="39">
        <f t="shared" ref="D58:G59" si="30">+D59</f>
        <v>0</v>
      </c>
      <c r="E58" s="39">
        <f t="shared" si="30"/>
        <v>0</v>
      </c>
      <c r="F58" s="39">
        <f t="shared" si="30"/>
        <v>0</v>
      </c>
      <c r="G58" s="39">
        <f t="shared" si="30"/>
        <v>0</v>
      </c>
    </row>
    <row r="59" spans="1:7" ht="28.5" customHeight="1" thickBot="1" x14ac:dyDescent="0.25">
      <c r="A59" s="43">
        <v>4</v>
      </c>
      <c r="B59" s="40" t="s">
        <v>8</v>
      </c>
      <c r="C59" s="34">
        <f>+C60</f>
        <v>70487.820000000007</v>
      </c>
      <c r="D59" s="35">
        <f t="shared" si="30"/>
        <v>0</v>
      </c>
      <c r="E59" s="35">
        <f t="shared" si="30"/>
        <v>0</v>
      </c>
      <c r="F59" s="35">
        <f t="shared" si="30"/>
        <v>0</v>
      </c>
      <c r="G59" s="35">
        <f t="shared" si="30"/>
        <v>0</v>
      </c>
    </row>
    <row r="60" spans="1:7" ht="42" customHeight="1" thickBot="1" x14ac:dyDescent="0.25">
      <c r="A60" s="43">
        <v>42</v>
      </c>
      <c r="B60" s="42" t="s">
        <v>9</v>
      </c>
      <c r="C60" s="44">
        <v>70487.820000000007</v>
      </c>
      <c r="D60" s="45">
        <v>0</v>
      </c>
      <c r="E60" s="45">
        <v>0</v>
      </c>
      <c r="F60" s="45">
        <v>0</v>
      </c>
      <c r="G60" s="45">
        <v>0</v>
      </c>
    </row>
    <row r="61" spans="1:7" ht="28.5" customHeight="1" thickBot="1" x14ac:dyDescent="0.25">
      <c r="A61" s="37">
        <v>43</v>
      </c>
      <c r="B61" s="33" t="s">
        <v>18</v>
      </c>
      <c r="C61" s="44">
        <f>+C62</f>
        <v>25871.94</v>
      </c>
      <c r="D61" s="45">
        <f t="shared" ref="D61:G62" si="31">+D62</f>
        <v>0</v>
      </c>
      <c r="E61" s="45">
        <f t="shared" si="31"/>
        <v>0</v>
      </c>
      <c r="F61" s="45">
        <f t="shared" si="31"/>
        <v>0</v>
      </c>
      <c r="G61" s="45">
        <f t="shared" si="31"/>
        <v>0</v>
      </c>
    </row>
    <row r="62" spans="1:7" ht="28.5" customHeight="1" thickBot="1" x14ac:dyDescent="0.25">
      <c r="A62" s="41">
        <v>3</v>
      </c>
      <c r="B62" s="40" t="s">
        <v>16</v>
      </c>
      <c r="C62" s="44">
        <f>+C63</f>
        <v>25871.94</v>
      </c>
      <c r="D62" s="45">
        <f t="shared" si="31"/>
        <v>0</v>
      </c>
      <c r="E62" s="45">
        <f t="shared" si="31"/>
        <v>0</v>
      </c>
      <c r="F62" s="45">
        <f t="shared" si="31"/>
        <v>0</v>
      </c>
      <c r="G62" s="45">
        <f t="shared" si="31"/>
        <v>0</v>
      </c>
    </row>
    <row r="63" spans="1:7" ht="28.5" customHeight="1" thickBot="1" x14ac:dyDescent="0.25">
      <c r="A63" s="43">
        <v>32</v>
      </c>
      <c r="B63" s="42" t="s">
        <v>17</v>
      </c>
      <c r="C63" s="44">
        <v>25871.94</v>
      </c>
      <c r="D63" s="45">
        <v>0</v>
      </c>
      <c r="E63" s="45">
        <v>0</v>
      </c>
      <c r="F63" s="45">
        <v>0</v>
      </c>
      <c r="G63" s="45">
        <v>0</v>
      </c>
    </row>
    <row r="64" spans="1:7" ht="28.5" customHeight="1" thickBot="1" x14ac:dyDescent="0.25">
      <c r="A64" s="37">
        <v>563</v>
      </c>
      <c r="B64" s="47" t="s">
        <v>38</v>
      </c>
      <c r="C64" s="38">
        <f>+C65</f>
        <v>7797703.0300000003</v>
      </c>
      <c r="D64" s="39">
        <f t="shared" ref="D64:G65" si="32">+D65</f>
        <v>0</v>
      </c>
      <c r="E64" s="39">
        <f t="shared" si="32"/>
        <v>0</v>
      </c>
      <c r="F64" s="39">
        <f t="shared" si="32"/>
        <v>0</v>
      </c>
      <c r="G64" s="39">
        <f t="shared" si="32"/>
        <v>0</v>
      </c>
    </row>
    <row r="65" spans="1:7" ht="28.5" customHeight="1" thickBot="1" x14ac:dyDescent="0.25">
      <c r="A65" s="43">
        <v>4</v>
      </c>
      <c r="B65" s="40" t="s">
        <v>8</v>
      </c>
      <c r="C65" s="34">
        <f>+C66</f>
        <v>7797703.0300000003</v>
      </c>
      <c r="D65" s="35">
        <f t="shared" si="32"/>
        <v>0</v>
      </c>
      <c r="E65" s="35">
        <f t="shared" si="32"/>
        <v>0</v>
      </c>
      <c r="F65" s="35">
        <f t="shared" si="32"/>
        <v>0</v>
      </c>
      <c r="G65" s="35">
        <f t="shared" si="32"/>
        <v>0</v>
      </c>
    </row>
    <row r="66" spans="1:7" ht="49.5" customHeight="1" thickBot="1" x14ac:dyDescent="0.25">
      <c r="A66" s="43">
        <v>42</v>
      </c>
      <c r="B66" s="42" t="s">
        <v>9</v>
      </c>
      <c r="C66" s="44">
        <v>7797703.0300000003</v>
      </c>
      <c r="D66" s="45">
        <v>0</v>
      </c>
      <c r="E66" s="45">
        <v>0</v>
      </c>
      <c r="F66" s="45">
        <v>0</v>
      </c>
      <c r="G66" s="45">
        <v>0</v>
      </c>
    </row>
    <row r="67" spans="1:7" ht="28.5" customHeight="1" thickBot="1" x14ac:dyDescent="0.25">
      <c r="A67" s="36" t="s">
        <v>30</v>
      </c>
      <c r="B67" s="33" t="s">
        <v>31</v>
      </c>
      <c r="C67" s="38">
        <f t="shared" ref="C67:D67" si="33">+C68+C74</f>
        <v>0</v>
      </c>
      <c r="D67" s="39">
        <f t="shared" si="33"/>
        <v>0</v>
      </c>
      <c r="E67" s="39">
        <f>+E68+E74</f>
        <v>255450</v>
      </c>
      <c r="F67" s="39">
        <f t="shared" ref="F67:G67" si="34">+F68+F74</f>
        <v>23586</v>
      </c>
      <c r="G67" s="39">
        <f t="shared" si="34"/>
        <v>6559</v>
      </c>
    </row>
    <row r="68" spans="1:7" ht="28.5" customHeight="1" thickBot="1" x14ac:dyDescent="0.25">
      <c r="A68" s="37">
        <v>31</v>
      </c>
      <c r="B68" s="33" t="s">
        <v>10</v>
      </c>
      <c r="C68" s="38">
        <f t="shared" ref="C68:D68" si="35">+C69+C72</f>
        <v>0</v>
      </c>
      <c r="D68" s="39">
        <f t="shared" si="35"/>
        <v>0</v>
      </c>
      <c r="E68" s="39">
        <f>+E69+E72</f>
        <v>38318</v>
      </c>
      <c r="F68" s="39">
        <f t="shared" ref="F68:G68" si="36">+F69+F72</f>
        <v>3539</v>
      </c>
      <c r="G68" s="39">
        <f t="shared" si="36"/>
        <v>984</v>
      </c>
    </row>
    <row r="69" spans="1:7" ht="28.5" customHeight="1" thickBot="1" x14ac:dyDescent="0.25">
      <c r="A69" s="41">
        <v>3</v>
      </c>
      <c r="B69" s="40" t="s">
        <v>16</v>
      </c>
      <c r="C69" s="34">
        <f t="shared" ref="C69:D69" si="37">+C70+C71</f>
        <v>0</v>
      </c>
      <c r="D69" s="35">
        <f t="shared" si="37"/>
        <v>0</v>
      </c>
      <c r="E69" s="35">
        <f>+E70+E71</f>
        <v>4648</v>
      </c>
      <c r="F69" s="35">
        <f t="shared" ref="F69:G69" si="38">+F70+F71</f>
        <v>3307</v>
      </c>
      <c r="G69" s="35">
        <f t="shared" si="38"/>
        <v>984</v>
      </c>
    </row>
    <row r="70" spans="1:7" ht="28.5" customHeight="1" thickBot="1" x14ac:dyDescent="0.25">
      <c r="A70" s="43">
        <v>31</v>
      </c>
      <c r="B70" s="48" t="s">
        <v>22</v>
      </c>
      <c r="C70" s="49">
        <v>0</v>
      </c>
      <c r="D70" s="50">
        <v>0</v>
      </c>
      <c r="E70" s="35">
        <v>3634</v>
      </c>
      <c r="F70" s="35">
        <v>2725</v>
      </c>
      <c r="G70" s="35">
        <v>450</v>
      </c>
    </row>
    <row r="71" spans="1:7" ht="28.5" customHeight="1" thickBot="1" x14ac:dyDescent="0.25">
      <c r="A71" s="43">
        <v>32</v>
      </c>
      <c r="B71" s="40" t="s">
        <v>17</v>
      </c>
      <c r="C71" s="44">
        <v>0</v>
      </c>
      <c r="D71" s="45">
        <v>0</v>
      </c>
      <c r="E71" s="35">
        <v>1014</v>
      </c>
      <c r="F71" s="35">
        <v>582</v>
      </c>
      <c r="G71" s="35">
        <v>534</v>
      </c>
    </row>
    <row r="72" spans="1:7" ht="28.5" customHeight="1" thickBot="1" x14ac:dyDescent="0.25">
      <c r="A72" s="41">
        <v>4</v>
      </c>
      <c r="B72" s="40" t="s">
        <v>8</v>
      </c>
      <c r="C72" s="34">
        <f t="shared" ref="C72:D72" si="39">+C73</f>
        <v>0</v>
      </c>
      <c r="D72" s="35">
        <f t="shared" si="39"/>
        <v>0</v>
      </c>
      <c r="E72" s="35">
        <f>+E73</f>
        <v>33670</v>
      </c>
      <c r="F72" s="35">
        <f t="shared" ref="F72:G72" si="40">+F73</f>
        <v>232</v>
      </c>
      <c r="G72" s="35">
        <f t="shared" si="40"/>
        <v>0</v>
      </c>
    </row>
    <row r="73" spans="1:7" ht="39.75" customHeight="1" thickBot="1" x14ac:dyDescent="0.25">
      <c r="A73" s="43">
        <v>42</v>
      </c>
      <c r="B73" s="42" t="s">
        <v>9</v>
      </c>
      <c r="C73" s="44">
        <v>0</v>
      </c>
      <c r="D73" s="46">
        <v>0</v>
      </c>
      <c r="E73" s="31">
        <v>33670</v>
      </c>
      <c r="F73" s="35">
        <v>232</v>
      </c>
      <c r="G73" s="35">
        <v>0</v>
      </c>
    </row>
    <row r="74" spans="1:7" ht="28.5" customHeight="1" thickBot="1" x14ac:dyDescent="0.25">
      <c r="A74" s="37">
        <v>52</v>
      </c>
      <c r="B74" s="33" t="s">
        <v>13</v>
      </c>
      <c r="C74" s="38">
        <f t="shared" ref="C74:D74" si="41">+C75+C78</f>
        <v>0</v>
      </c>
      <c r="D74" s="39">
        <f t="shared" si="41"/>
        <v>0</v>
      </c>
      <c r="E74" s="39">
        <f>+E75+E78</f>
        <v>217132</v>
      </c>
      <c r="F74" s="39">
        <f t="shared" ref="F74" si="42">+F75+F78</f>
        <v>20047</v>
      </c>
      <c r="G74" s="39">
        <f t="shared" ref="G74" si="43">+G75+G78</f>
        <v>5575</v>
      </c>
    </row>
    <row r="75" spans="1:7" ht="28.5" customHeight="1" thickBot="1" x14ac:dyDescent="0.25">
      <c r="A75" s="41">
        <v>3</v>
      </c>
      <c r="B75" s="40" t="s">
        <v>16</v>
      </c>
      <c r="C75" s="34">
        <f t="shared" ref="C75:D75" si="44">+C76+C77</f>
        <v>0</v>
      </c>
      <c r="D75" s="35">
        <f t="shared" si="44"/>
        <v>0</v>
      </c>
      <c r="E75" s="35">
        <f>+E76+E77</f>
        <v>26335</v>
      </c>
      <c r="F75" s="35">
        <f t="shared" ref="F75" si="45">+F76+F77</f>
        <v>18730</v>
      </c>
      <c r="G75" s="35">
        <f t="shared" ref="G75" si="46">+G76+G77</f>
        <v>5575</v>
      </c>
    </row>
    <row r="76" spans="1:7" ht="28.5" customHeight="1" thickBot="1" x14ac:dyDescent="0.25">
      <c r="A76" s="43">
        <v>31</v>
      </c>
      <c r="B76" s="48" t="s">
        <v>22</v>
      </c>
      <c r="C76" s="49">
        <v>0</v>
      </c>
      <c r="D76" s="50">
        <v>0</v>
      </c>
      <c r="E76" s="35">
        <v>20590</v>
      </c>
      <c r="F76" s="35">
        <v>15443</v>
      </c>
      <c r="G76" s="35">
        <v>2554</v>
      </c>
    </row>
    <row r="77" spans="1:7" ht="28.5" customHeight="1" thickBot="1" x14ac:dyDescent="0.25">
      <c r="A77" s="43">
        <v>32</v>
      </c>
      <c r="B77" s="40" t="s">
        <v>17</v>
      </c>
      <c r="C77" s="44">
        <v>0</v>
      </c>
      <c r="D77" s="45">
        <v>0</v>
      </c>
      <c r="E77" s="35">
        <v>5745</v>
      </c>
      <c r="F77" s="35">
        <v>3287</v>
      </c>
      <c r="G77" s="35">
        <v>3021</v>
      </c>
    </row>
    <row r="78" spans="1:7" ht="28.5" customHeight="1" thickBot="1" x14ac:dyDescent="0.25">
      <c r="A78" s="41">
        <v>4</v>
      </c>
      <c r="B78" s="40" t="s">
        <v>8</v>
      </c>
      <c r="C78" s="34">
        <f t="shared" ref="C78:D78" si="47">+C79</f>
        <v>0</v>
      </c>
      <c r="D78" s="35">
        <f t="shared" si="47"/>
        <v>0</v>
      </c>
      <c r="E78" s="35">
        <f>+E79</f>
        <v>190797</v>
      </c>
      <c r="F78" s="35">
        <f t="shared" ref="F78" si="48">+F79</f>
        <v>1317</v>
      </c>
      <c r="G78" s="35">
        <f t="shared" ref="G78" si="49">+G79</f>
        <v>0</v>
      </c>
    </row>
    <row r="79" spans="1:7" ht="42" customHeight="1" thickBot="1" x14ac:dyDescent="0.25">
      <c r="A79" s="43">
        <v>42</v>
      </c>
      <c r="B79" s="42" t="s">
        <v>9</v>
      </c>
      <c r="C79" s="44">
        <v>0</v>
      </c>
      <c r="D79" s="46">
        <v>0</v>
      </c>
      <c r="E79" s="31">
        <v>190797</v>
      </c>
      <c r="F79" s="35">
        <v>1317</v>
      </c>
      <c r="G79" s="35">
        <v>0</v>
      </c>
    </row>
    <row r="80" spans="1:7" ht="28.5" customHeight="1" thickBot="1" x14ac:dyDescent="0.25">
      <c r="A80" s="32">
        <v>3605</v>
      </c>
      <c r="B80" s="33" t="s">
        <v>19</v>
      </c>
      <c r="C80" s="34">
        <f t="shared" ref="C80:D80" si="50">+C81</f>
        <v>180556044.46000004</v>
      </c>
      <c r="D80" s="35">
        <f t="shared" si="50"/>
        <v>205611447</v>
      </c>
      <c r="E80" s="35">
        <f>+E81</f>
        <v>217210525</v>
      </c>
      <c r="F80" s="35">
        <f t="shared" ref="F80:G80" si="51">+F81</f>
        <v>235001288</v>
      </c>
      <c r="G80" s="35">
        <f t="shared" si="51"/>
        <v>254521951</v>
      </c>
    </row>
    <row r="81" spans="1:7" ht="28.5" customHeight="1" thickBot="1" x14ac:dyDescent="0.25">
      <c r="A81" s="36" t="s">
        <v>20</v>
      </c>
      <c r="B81" s="33" t="s">
        <v>21</v>
      </c>
      <c r="C81" s="34">
        <f t="shared" ref="C81:D81" si="52">+C82+C86+C93+C100+C105</f>
        <v>180556044.46000004</v>
      </c>
      <c r="D81" s="35">
        <f t="shared" si="52"/>
        <v>205611447</v>
      </c>
      <c r="E81" s="35">
        <f>+E82+E86+E93+E100+E105</f>
        <v>217210525</v>
      </c>
      <c r="F81" s="35">
        <f>+F82+F86+F93+F100+F105</f>
        <v>235001288</v>
      </c>
      <c r="G81" s="35">
        <f t="shared" ref="G81" si="53">+G82+G86+G93+G100+G105</f>
        <v>254521951</v>
      </c>
    </row>
    <row r="82" spans="1:7" ht="28.5" customHeight="1" thickBot="1" x14ac:dyDescent="0.25">
      <c r="A82" s="37">
        <v>11</v>
      </c>
      <c r="B82" s="33" t="s">
        <v>7</v>
      </c>
      <c r="C82" s="38">
        <f t="shared" ref="C82:D82" si="54">+C83</f>
        <v>10280452.65</v>
      </c>
      <c r="D82" s="39">
        <f t="shared" si="54"/>
        <v>728301</v>
      </c>
      <c r="E82" s="39">
        <f>+E83</f>
        <v>1250140</v>
      </c>
      <c r="F82" s="39">
        <f t="shared" ref="F82:G82" si="55">+F83</f>
        <v>1250140</v>
      </c>
      <c r="G82" s="39">
        <f t="shared" si="55"/>
        <v>1250140</v>
      </c>
    </row>
    <row r="83" spans="1:7" ht="28.5" customHeight="1" thickBot="1" x14ac:dyDescent="0.25">
      <c r="A83" s="41">
        <v>3</v>
      </c>
      <c r="B83" s="40" t="s">
        <v>16</v>
      </c>
      <c r="C83" s="34">
        <f>+C84+C85</f>
        <v>10280452.65</v>
      </c>
      <c r="D83" s="35">
        <f>+D85</f>
        <v>728301</v>
      </c>
      <c r="E83" s="35">
        <f>+E85</f>
        <v>1250140</v>
      </c>
      <c r="F83" s="35">
        <f>+F85</f>
        <v>1250140</v>
      </c>
      <c r="G83" s="35">
        <f>+G85</f>
        <v>1250140</v>
      </c>
    </row>
    <row r="84" spans="1:7" ht="28.5" customHeight="1" thickBot="1" x14ac:dyDescent="0.25">
      <c r="A84" s="43">
        <v>31</v>
      </c>
      <c r="B84" s="48" t="s">
        <v>22</v>
      </c>
      <c r="C84" s="34">
        <v>16176.65</v>
      </c>
      <c r="D84" s="35">
        <v>0</v>
      </c>
      <c r="E84" s="35">
        <v>0</v>
      </c>
      <c r="F84" s="35">
        <v>0</v>
      </c>
      <c r="G84" s="35">
        <v>0</v>
      </c>
    </row>
    <row r="85" spans="1:7" ht="28.5" customHeight="1" thickBot="1" x14ac:dyDescent="0.25">
      <c r="A85" s="43">
        <v>32</v>
      </c>
      <c r="B85" s="48" t="s">
        <v>17</v>
      </c>
      <c r="C85" s="49">
        <v>10264276</v>
      </c>
      <c r="D85" s="50">
        <v>728301</v>
      </c>
      <c r="E85" s="35">
        <v>1250140</v>
      </c>
      <c r="F85" s="35">
        <v>1250140</v>
      </c>
      <c r="G85" s="35">
        <v>1250140</v>
      </c>
    </row>
    <row r="86" spans="1:7" ht="28.5" customHeight="1" thickBot="1" x14ac:dyDescent="0.25">
      <c r="A86" s="37">
        <v>31</v>
      </c>
      <c r="B86" s="33" t="s">
        <v>10</v>
      </c>
      <c r="C86" s="38">
        <f t="shared" ref="C86:D86" si="56">+C87</f>
        <v>742706.87000000011</v>
      </c>
      <c r="D86" s="39">
        <f t="shared" si="56"/>
        <v>606792</v>
      </c>
      <c r="E86" s="39">
        <f>+E87</f>
        <v>628000</v>
      </c>
      <c r="F86" s="39">
        <f t="shared" ref="F86:G86" si="57">+F87</f>
        <v>628000</v>
      </c>
      <c r="G86" s="39">
        <f t="shared" si="57"/>
        <v>628000</v>
      </c>
    </row>
    <row r="87" spans="1:7" ht="28.5" customHeight="1" thickBot="1" x14ac:dyDescent="0.25">
      <c r="A87" s="41">
        <v>3</v>
      </c>
      <c r="B87" s="40" t="s">
        <v>16</v>
      </c>
      <c r="C87" s="34">
        <f t="shared" ref="C87:D87" si="58">+C88+C89+C90+C91+C92</f>
        <v>742706.87000000011</v>
      </c>
      <c r="D87" s="35">
        <f t="shared" si="58"/>
        <v>606792</v>
      </c>
      <c r="E87" s="35">
        <f>+E88+E89+E90+E91+E92</f>
        <v>628000</v>
      </c>
      <c r="F87" s="35">
        <f t="shared" ref="F87:G87" si="59">+F88+F89+F90+F91+F92</f>
        <v>628000</v>
      </c>
      <c r="G87" s="35">
        <f t="shared" si="59"/>
        <v>628000</v>
      </c>
    </row>
    <row r="88" spans="1:7" ht="28.5" customHeight="1" thickBot="1" x14ac:dyDescent="0.25">
      <c r="A88" s="43">
        <v>31</v>
      </c>
      <c r="B88" s="48" t="s">
        <v>22</v>
      </c>
      <c r="C88" s="49">
        <v>645462.28</v>
      </c>
      <c r="D88" s="50">
        <v>502400</v>
      </c>
      <c r="E88" s="35">
        <v>502400</v>
      </c>
      <c r="F88" s="35">
        <v>502400</v>
      </c>
      <c r="G88" s="35">
        <v>502400</v>
      </c>
    </row>
    <row r="89" spans="1:7" ht="28.5" customHeight="1" thickBot="1" x14ac:dyDescent="0.25">
      <c r="A89" s="43">
        <v>32</v>
      </c>
      <c r="B89" s="40" t="s">
        <v>17</v>
      </c>
      <c r="C89" s="44">
        <v>87831.32</v>
      </c>
      <c r="D89" s="45">
        <v>100234</v>
      </c>
      <c r="E89" s="35">
        <v>123100</v>
      </c>
      <c r="F89" s="35">
        <v>123100</v>
      </c>
      <c r="G89" s="35">
        <v>123100</v>
      </c>
    </row>
    <row r="90" spans="1:7" ht="28.5" customHeight="1" thickBot="1" x14ac:dyDescent="0.25">
      <c r="A90" s="43">
        <v>34</v>
      </c>
      <c r="B90" s="48" t="s">
        <v>23</v>
      </c>
      <c r="C90" s="49">
        <v>1818.09</v>
      </c>
      <c r="D90" s="50">
        <v>2421</v>
      </c>
      <c r="E90" s="35">
        <v>2290</v>
      </c>
      <c r="F90" s="35">
        <v>2290</v>
      </c>
      <c r="G90" s="35">
        <v>2290</v>
      </c>
    </row>
    <row r="91" spans="1:7" ht="36.75" customHeight="1" thickBot="1" x14ac:dyDescent="0.25">
      <c r="A91" s="43">
        <v>37</v>
      </c>
      <c r="B91" s="48" t="s">
        <v>24</v>
      </c>
      <c r="C91" s="49">
        <v>0</v>
      </c>
      <c r="D91" s="50">
        <v>0</v>
      </c>
      <c r="E91" s="35">
        <v>100</v>
      </c>
      <c r="F91" s="35">
        <v>100</v>
      </c>
      <c r="G91" s="35">
        <v>100</v>
      </c>
    </row>
    <row r="92" spans="1:7" ht="36.75" customHeight="1" thickBot="1" x14ac:dyDescent="0.25">
      <c r="A92" s="43">
        <v>38</v>
      </c>
      <c r="B92" s="48" t="s">
        <v>32</v>
      </c>
      <c r="C92" s="49">
        <v>7595.18</v>
      </c>
      <c r="D92" s="50">
        <v>1737</v>
      </c>
      <c r="E92" s="35">
        <v>110</v>
      </c>
      <c r="F92" s="35">
        <v>110</v>
      </c>
      <c r="G92" s="35">
        <v>110</v>
      </c>
    </row>
    <row r="93" spans="1:7" ht="28.5" customHeight="1" thickBot="1" x14ac:dyDescent="0.25">
      <c r="A93" s="37">
        <v>43</v>
      </c>
      <c r="B93" s="33" t="s">
        <v>18</v>
      </c>
      <c r="C93" s="38">
        <f t="shared" ref="C93:D93" si="60">+C94</f>
        <v>164329921.49000001</v>
      </c>
      <c r="D93" s="39">
        <f t="shared" si="60"/>
        <v>199780786</v>
      </c>
      <c r="E93" s="39">
        <f>+E94</f>
        <v>215232681</v>
      </c>
      <c r="F93" s="39">
        <f t="shared" ref="F93:G93" si="61">+F94</f>
        <v>232997297</v>
      </c>
      <c r="G93" s="39">
        <f t="shared" si="61"/>
        <v>252531598</v>
      </c>
    </row>
    <row r="94" spans="1:7" ht="28.5" customHeight="1" thickBot="1" x14ac:dyDescent="0.25">
      <c r="A94" s="41">
        <v>3</v>
      </c>
      <c r="B94" s="40" t="s">
        <v>16</v>
      </c>
      <c r="C94" s="34">
        <f t="shared" ref="C94:D94" si="62">+C95+C96+C97+C98+C99</f>
        <v>164329921.49000001</v>
      </c>
      <c r="D94" s="35">
        <f t="shared" si="62"/>
        <v>199780786</v>
      </c>
      <c r="E94" s="35">
        <f>+E95+E96+E97+E98+E99</f>
        <v>215232681</v>
      </c>
      <c r="F94" s="35">
        <f>+F95+F96+F97+F98+F99</f>
        <v>232997297</v>
      </c>
      <c r="G94" s="35">
        <f>+G95+G96+G97+G98+G99</f>
        <v>252531598</v>
      </c>
    </row>
    <row r="95" spans="1:7" ht="28.5" customHeight="1" thickBot="1" x14ac:dyDescent="0.25">
      <c r="A95" s="43">
        <v>31</v>
      </c>
      <c r="B95" s="48" t="s">
        <v>22</v>
      </c>
      <c r="C95" s="49">
        <v>88817473.189999998</v>
      </c>
      <c r="D95" s="50">
        <v>114240414</v>
      </c>
      <c r="E95" s="35">
        <v>125746601</v>
      </c>
      <c r="F95" s="35">
        <v>126360360</v>
      </c>
      <c r="G95" s="35">
        <v>126977188</v>
      </c>
    </row>
    <row r="96" spans="1:7" ht="28.5" customHeight="1" thickBot="1" x14ac:dyDescent="0.25">
      <c r="A96" s="43">
        <v>32</v>
      </c>
      <c r="B96" s="40" t="s">
        <v>17</v>
      </c>
      <c r="C96" s="44">
        <v>74812733.590000004</v>
      </c>
      <c r="D96" s="45">
        <v>84541950</v>
      </c>
      <c r="E96" s="35">
        <v>89412677</v>
      </c>
      <c r="F96" s="35">
        <v>106563534</v>
      </c>
      <c r="G96" s="35">
        <v>125481007</v>
      </c>
    </row>
    <row r="97" spans="1:7" ht="28.5" customHeight="1" thickBot="1" x14ac:dyDescent="0.25">
      <c r="A97" s="43">
        <v>34</v>
      </c>
      <c r="B97" s="48" t="s">
        <v>23</v>
      </c>
      <c r="C97" s="49">
        <v>427072.5</v>
      </c>
      <c r="D97" s="50">
        <v>148430</v>
      </c>
      <c r="E97" s="35">
        <v>14500</v>
      </c>
      <c r="F97" s="35">
        <v>14500</v>
      </c>
      <c r="G97" s="35">
        <v>14500</v>
      </c>
    </row>
    <row r="98" spans="1:7" ht="35.25" customHeight="1" thickBot="1" x14ac:dyDescent="0.25">
      <c r="A98" s="43">
        <v>37</v>
      </c>
      <c r="B98" s="48" t="s">
        <v>24</v>
      </c>
      <c r="C98" s="49">
        <v>71318.27</v>
      </c>
      <c r="D98" s="50">
        <v>43799</v>
      </c>
      <c r="E98" s="35">
        <v>22000</v>
      </c>
      <c r="F98" s="35">
        <v>22000</v>
      </c>
      <c r="G98" s="35">
        <v>22000</v>
      </c>
    </row>
    <row r="99" spans="1:7" ht="35.25" customHeight="1" thickBot="1" x14ac:dyDescent="0.25">
      <c r="A99" s="43">
        <v>38</v>
      </c>
      <c r="B99" s="48" t="s">
        <v>32</v>
      </c>
      <c r="C99" s="49">
        <v>201323.94</v>
      </c>
      <c r="D99" s="50">
        <v>806193</v>
      </c>
      <c r="E99" s="35">
        <v>36903</v>
      </c>
      <c r="F99" s="35">
        <v>36903</v>
      </c>
      <c r="G99" s="35">
        <v>36903</v>
      </c>
    </row>
    <row r="100" spans="1:7" ht="28.5" customHeight="1" thickBot="1" x14ac:dyDescent="0.25">
      <c r="A100" s="37">
        <v>52</v>
      </c>
      <c r="B100" s="33" t="s">
        <v>13</v>
      </c>
      <c r="C100" s="38">
        <f t="shared" ref="C100:D100" si="63">+C101</f>
        <v>5105475.9899999993</v>
      </c>
      <c r="D100" s="39">
        <f t="shared" si="63"/>
        <v>4437330</v>
      </c>
      <c r="E100" s="39">
        <f>+E101</f>
        <v>89704</v>
      </c>
      <c r="F100" s="39">
        <f t="shared" ref="F100:G100" si="64">+F101</f>
        <v>115851</v>
      </c>
      <c r="G100" s="39">
        <f t="shared" si="64"/>
        <v>102213</v>
      </c>
    </row>
    <row r="101" spans="1:7" ht="28.5" customHeight="1" thickBot="1" x14ac:dyDescent="0.25">
      <c r="A101" s="41">
        <v>3</v>
      </c>
      <c r="B101" s="40" t="s">
        <v>16</v>
      </c>
      <c r="C101" s="34">
        <f t="shared" ref="C101:D101" si="65">+C102+C103+C104</f>
        <v>5105475.9899999993</v>
      </c>
      <c r="D101" s="35">
        <f t="shared" si="65"/>
        <v>4437330</v>
      </c>
      <c r="E101" s="35">
        <f>+E102+E103+E104</f>
        <v>89704</v>
      </c>
      <c r="F101" s="35">
        <f t="shared" ref="F101:G101" si="66">+F102+F103+F104</f>
        <v>115851</v>
      </c>
      <c r="G101" s="35">
        <f t="shared" si="66"/>
        <v>102213</v>
      </c>
    </row>
    <row r="102" spans="1:7" ht="28.5" customHeight="1" thickBot="1" x14ac:dyDescent="0.25">
      <c r="A102" s="43">
        <v>31</v>
      </c>
      <c r="B102" s="48" t="s">
        <v>22</v>
      </c>
      <c r="C102" s="49">
        <v>117917.85</v>
      </c>
      <c r="D102" s="50">
        <v>56657</v>
      </c>
      <c r="E102" s="35">
        <v>59652</v>
      </c>
      <c r="F102" s="35">
        <v>59652</v>
      </c>
      <c r="G102" s="35">
        <v>59652</v>
      </c>
    </row>
    <row r="103" spans="1:7" ht="28.5" customHeight="1" thickBot="1" x14ac:dyDescent="0.25">
      <c r="A103" s="43">
        <v>32</v>
      </c>
      <c r="B103" s="40" t="s">
        <v>17</v>
      </c>
      <c r="C103" s="44">
        <v>4987558.1399999997</v>
      </c>
      <c r="D103" s="45">
        <v>4378018</v>
      </c>
      <c r="E103" s="35">
        <v>27397</v>
      </c>
      <c r="F103" s="35">
        <f>53544+1</f>
        <v>53545</v>
      </c>
      <c r="G103" s="35">
        <f>53544-10983</f>
        <v>42561</v>
      </c>
    </row>
    <row r="104" spans="1:7" ht="28.5" customHeight="1" thickBot="1" x14ac:dyDescent="0.25">
      <c r="A104" s="43">
        <v>37</v>
      </c>
      <c r="B104" s="48" t="s">
        <v>24</v>
      </c>
      <c r="C104" s="49">
        <v>0</v>
      </c>
      <c r="D104" s="50">
        <v>2655</v>
      </c>
      <c r="E104" s="35">
        <v>2655</v>
      </c>
      <c r="F104" s="35">
        <v>2654</v>
      </c>
      <c r="G104" s="35">
        <v>0</v>
      </c>
    </row>
    <row r="105" spans="1:7" ht="28.5" customHeight="1" thickBot="1" x14ac:dyDescent="0.25">
      <c r="A105" s="37">
        <v>61</v>
      </c>
      <c r="B105" s="33" t="s">
        <v>14</v>
      </c>
      <c r="C105" s="38">
        <f t="shared" ref="C105:D105" si="67">+C106</f>
        <v>97487.459999999992</v>
      </c>
      <c r="D105" s="39">
        <f t="shared" si="67"/>
        <v>58238</v>
      </c>
      <c r="E105" s="39">
        <f>+E106</f>
        <v>10000</v>
      </c>
      <c r="F105" s="39">
        <f t="shared" ref="F105:G106" si="68">+F106</f>
        <v>10000</v>
      </c>
      <c r="G105" s="39">
        <f t="shared" si="68"/>
        <v>10000</v>
      </c>
    </row>
    <row r="106" spans="1:7" ht="28.5" customHeight="1" thickBot="1" x14ac:dyDescent="0.25">
      <c r="A106" s="41">
        <v>3</v>
      </c>
      <c r="B106" s="40" t="s">
        <v>16</v>
      </c>
      <c r="C106" s="34">
        <f>+C107+C109</f>
        <v>97487.459999999992</v>
      </c>
      <c r="D106" s="35">
        <f>+D107+D108+D109</f>
        <v>58238</v>
      </c>
      <c r="E106" s="35">
        <f>+E107</f>
        <v>10000</v>
      </c>
      <c r="F106" s="35">
        <f t="shared" si="68"/>
        <v>10000</v>
      </c>
      <c r="G106" s="35">
        <f t="shared" si="68"/>
        <v>10000</v>
      </c>
    </row>
    <row r="107" spans="1:7" ht="28.5" customHeight="1" thickBot="1" x14ac:dyDescent="0.25">
      <c r="A107" s="43">
        <v>32</v>
      </c>
      <c r="B107" s="40" t="s">
        <v>17</v>
      </c>
      <c r="C107" s="44">
        <v>96431.56</v>
      </c>
      <c r="D107" s="45">
        <v>56911</v>
      </c>
      <c r="E107" s="35">
        <v>10000</v>
      </c>
      <c r="F107" s="35">
        <v>10000</v>
      </c>
      <c r="G107" s="35">
        <v>10000</v>
      </c>
    </row>
    <row r="108" spans="1:7" ht="28.5" customHeight="1" thickBot="1" x14ac:dyDescent="0.25">
      <c r="A108" s="43">
        <v>37</v>
      </c>
      <c r="B108" s="48" t="s">
        <v>24</v>
      </c>
      <c r="C108" s="44">
        <v>0</v>
      </c>
      <c r="D108" s="45">
        <v>1327</v>
      </c>
      <c r="E108" s="35">
        <v>0</v>
      </c>
      <c r="F108" s="35">
        <v>0</v>
      </c>
      <c r="G108" s="35">
        <v>0</v>
      </c>
    </row>
    <row r="109" spans="1:7" ht="12.75" thickBot="1" x14ac:dyDescent="0.25">
      <c r="A109" s="43">
        <v>38</v>
      </c>
      <c r="B109" s="40" t="s">
        <v>39</v>
      </c>
      <c r="C109" s="44">
        <v>1055.9000000000001</v>
      </c>
      <c r="D109" s="45">
        <v>0</v>
      </c>
      <c r="E109" s="35">
        <v>0</v>
      </c>
      <c r="F109" s="35">
        <v>0</v>
      </c>
      <c r="G109" s="35">
        <v>0</v>
      </c>
    </row>
  </sheetData>
  <mergeCells count="2">
    <mergeCell ref="A3:G3"/>
    <mergeCell ref="A4:G4"/>
  </mergeCells>
  <pageMargins left="0.31496062992125984" right="0.31496062992125984" top="0.15748031496062992" bottom="0.15748031496062992" header="0.11811023622047245" footer="0.11811023622047245"/>
  <pageSetup paperSize="9" orientation="portrait" horizontalDpi="300" verticalDpi="300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II Posebni dio</vt:lpstr>
      <vt:lpstr>'II Posebni dio'!Ispis_naslova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Čačija Dubravka</dc:creator>
  <cp:lastModifiedBy>Čačija Dubravka</cp:lastModifiedBy>
  <cp:lastPrinted>2024-12-11T10:13:11Z</cp:lastPrinted>
  <dcterms:created xsi:type="dcterms:W3CDTF">2022-12-08T09:07:18Z</dcterms:created>
  <dcterms:modified xsi:type="dcterms:W3CDTF">2024-12-11T10:13:20Z</dcterms:modified>
</cp:coreProperties>
</file>