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ob_jasminkah\Desktop\IZVJEŠTAJ O TROŠENJU\"/>
    </mc:Choice>
  </mc:AlternateContent>
  <xr:revisionPtr revIDLastSave="0" documentId="13_ncr:1_{2E108427-4EEF-4187-B4B6-D5A0E24CA0ED}" xr6:coauthVersionLast="36" xr6:coauthVersionMax="36" xr10:uidLastSave="{00000000-0000-0000-0000-000000000000}"/>
  <bookViews>
    <workbookView xWindow="0" yWindow="0" windowWidth="13530" windowHeight="7380" firstSheet="2" activeTab="9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KOLOVOZ 2024" sheetId="8" r:id="rId7"/>
    <sheet name="RUJAN 2024" sheetId="9" r:id="rId8"/>
    <sheet name="LISTOPAD 2024" sheetId="10" r:id="rId9"/>
    <sheet name="STUDENI 2024." sheetId="11" r:id="rId10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1" l="1"/>
  <c r="D24" i="11"/>
  <c r="D22" i="11"/>
  <c r="J21" i="11"/>
  <c r="D30" i="11"/>
  <c r="D28" i="11"/>
  <c r="D26" i="11"/>
  <c r="D20" i="11"/>
  <c r="D18" i="11"/>
  <c r="D12" i="11"/>
  <c r="D32" i="11" s="1"/>
  <c r="D34" i="10" l="1"/>
  <c r="D20" i="10"/>
  <c r="J31" i="10"/>
  <c r="D24" i="10"/>
  <c r="J22" i="10"/>
  <c r="D32" i="10" l="1"/>
  <c r="D30" i="10"/>
  <c r="D28" i="10"/>
  <c r="D26" i="10"/>
  <c r="D22" i="10"/>
  <c r="D14" i="10"/>
  <c r="D12" i="10"/>
  <c r="J27" i="9" l="1"/>
  <c r="D31" i="9" l="1"/>
  <c r="D29" i="9"/>
  <c r="D27" i="9"/>
  <c r="D25" i="9"/>
  <c r="D23" i="9"/>
  <c r="D21" i="9"/>
  <c r="D16" i="9"/>
  <c r="J20" i="9"/>
  <c r="D14" i="9"/>
  <c r="D12" i="9"/>
  <c r="D33" i="9" l="1"/>
  <c r="J27" i="8"/>
  <c r="D25" i="8"/>
  <c r="D16" i="8"/>
  <c r="D29" i="8" l="1"/>
  <c r="D27" i="8"/>
  <c r="D18" i="8"/>
  <c r="D14" i="8"/>
  <c r="J20" i="8"/>
  <c r="D12" i="8"/>
  <c r="D31" i="8" l="1"/>
  <c r="D41" i="7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<sst xmlns="http://schemas.openxmlformats.org/spreadsheetml/2006/main" count="838" uniqueCount="118">
  <si>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</si>
  <si>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</si>
  <si>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</si>
  <si>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</si>
  <si>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</si>
  <si>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</si>
  <si>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</si>
  <si>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</si>
  <si>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</si>
  <si>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</si>
  <si>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</si>
  <si>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</si>
  <si>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</si>
  <si>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</si>
  <si>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</si>
  <si>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</si>
  <si>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</si>
  <si>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</si>
  <si>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</si>
  <si>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</si>
  <si>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</si>
  <si>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</si>
  <si>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</si>
  <si>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</si>
  <si>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</si>
  <si>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</si>
  <si>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</si>
  <si>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</si>
  <si>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</si>
  <si>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</si>
  <si>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</si>
  <si>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</si>
  <si>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</si>
  <si>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</si>
  <si>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</si>
  <si>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</si>
  <si>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</si>
  <si>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</si>
  <si>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</si>
  <si>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</si>
  <si>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</si>
  <si>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</si>
  <si>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</si>
  <si>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</si>
  <si>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</si>
  <si>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</si>
  <si>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</si>
  <si>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</si>
  <si>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</si>
  <si>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</si>
  <si>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</si>
  <si>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</si>
  <si>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</si>
  <si>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</si>
  <si>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</si>
  <si>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</si>
  <si>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</si>
  <si>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</si>
  <si>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</si>
  <si>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</si>
  <si>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</si>
  <si>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</si>
  <si>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</si>
  <si>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</si>
  <si>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</si>
  <si>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</si>
  <si>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</si>
  <si>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</si>
  <si>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</si>
  <si>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</si>
  <si>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</si>
  <si>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</si>
  <si>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</si>
  <si>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</si>
  <si>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</si>
  <si>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</si>
  <si>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</si>
  <si>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</si>
  <si>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</si>
  <si>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</si>
  <si>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</si>
  <si>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</si>
  <si>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</si>
  <si>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</si>
  <si>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</si>
  <si>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</si>
  <si>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</si>
  <si>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</si>
  <si>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</si>
  <si>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</si>
  <si>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</si>
  <si>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</si>
  <si>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</si>
  <si>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</si>
  <si>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</si>
  <si>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</si>
  <si>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</si>
  <si>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</si>
  <si>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Uredska oprema i namještaj</t>
  </si>
  <si>
    <t>Uređaji, strojevi i oprema za ostale namjene</t>
  </si>
  <si>
    <t>INFORMACIJA O TROŠENJU SREDSTAVA ZA KOLOVOZ  2024. GODINE</t>
  </si>
  <si>
    <t>UKUPNO KOLOVOZ 2024.</t>
  </si>
  <si>
    <t>OVJETNIK ALAN ČURIK</t>
  </si>
  <si>
    <t>Sudske pristojbe</t>
  </si>
  <si>
    <t>Uredski materijal i ostali materijalni rashod</t>
  </si>
  <si>
    <t>Ostale kazne</t>
  </si>
  <si>
    <t>INFORMACIJA O TROŠENJU SREDSTAVA ZA RUJAN 2024. GODINE</t>
  </si>
  <si>
    <t>UKUPNO RUJAN 2024.</t>
  </si>
  <si>
    <t>Poslovni objekti</t>
  </si>
  <si>
    <t>INFORMACIJA O TROŠENJU SREDSTAVA ZA LISTOPAD 2024. GODINE</t>
  </si>
  <si>
    <t>DARKO ĆALIŠ, JAVNI BILJEŽNIK</t>
  </si>
  <si>
    <t>UKUPNO LISTOPAD 2024.</t>
  </si>
  <si>
    <t>Plaće po sudskim presudama</t>
  </si>
  <si>
    <t>OSJEČKO BARANJSKA ŽUPANIJA</t>
  </si>
  <si>
    <t>Ceste, željeznice i ostali prometni objekti</t>
  </si>
  <si>
    <t>INFORMACIJA O TROŠENJU SREDSTAVA ZA STUDENI 2024. GODINE</t>
  </si>
  <si>
    <t>UKUPNO STUDENI 2024.</t>
  </si>
  <si>
    <t>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</si>
</sst>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30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3" borderId="22" xfId="0" applyFill="1" applyBorder="1"/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0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27"/>
      <c r="I8" s="125" t="s">
        <v>9</v>
      </c>
      <c r="J8" s="125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4"/>
      <c r="H10" s="120" t="s">
        <v>6</v>
      </c>
      <c r="I10" s="121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20" t="s">
        <v>6</v>
      </c>
      <c r="I26" s="121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51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27"/>
      <c r="I8" s="125" t="s">
        <v>9</v>
      </c>
      <c r="J8" s="125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4"/>
      <c r="H10" s="120" t="s">
        <v>6</v>
      </c>
      <c r="I10" s="121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20" t="s">
        <v>6</v>
      </c>
      <c r="I28" s="121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64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27"/>
      <c r="I8" s="125" t="s">
        <v>9</v>
      </c>
      <c r="J8" s="125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4"/>
      <c r="H10" s="120" t="s">
        <v>6</v>
      </c>
      <c r="I10" s="121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20" t="s">
        <v>6</v>
      </c>
      <c r="I28" s="121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28" zoomScaleNormal="100" workbookViewId="0">
      <selection activeCell="A36" sqref="A36:F37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75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27"/>
      <c r="I8" s="125" t="s">
        <v>9</v>
      </c>
      <c r="J8" s="125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4"/>
      <c r="H10" s="120" t="s">
        <v>6</v>
      </c>
      <c r="I10" s="121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20" t="s">
        <v>6</v>
      </c>
      <c r="I26" s="121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82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27"/>
      <c r="I8" s="125" t="s">
        <v>9</v>
      </c>
      <c r="J8" s="125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4"/>
      <c r="H10" s="120" t="s">
        <v>6</v>
      </c>
      <c r="I10" s="121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20" t="s">
        <v>6</v>
      </c>
      <c r="I24" s="121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sqref="A1:J44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87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101"/>
      <c r="I8" s="125" t="s">
        <v>9</v>
      </c>
      <c r="J8" s="125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8"/>
      <c r="H10" s="120" t="s">
        <v>6</v>
      </c>
      <c r="I10" s="121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20" t="s">
        <v>6</v>
      </c>
      <c r="I24" s="121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26" t="s">
        <v>94</v>
      </c>
      <c r="B44" s="127"/>
      <c r="C44" s="127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zoomScaleNormal="100" workbookViewId="0">
      <selection activeCell="H28" sqref="H28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100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101"/>
      <c r="I8" s="125" t="s">
        <v>9</v>
      </c>
      <c r="J8" s="125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8"/>
      <c r="H10" s="120" t="s">
        <v>6</v>
      </c>
      <c r="I10" s="121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99.88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7531243.5800000001</v>
      </c>
    </row>
    <row r="12" spans="1:10" ht="20.25" customHeight="1" x14ac:dyDescent="0.25">
      <c r="A12" s="11" t="s">
        <v>7</v>
      </c>
      <c r="B12" s="12"/>
      <c r="C12" s="12"/>
      <c r="D12" s="82">
        <f>SUM(D11)</f>
        <v>99.88</v>
      </c>
      <c r="E12" s="29"/>
      <c r="F12" s="103"/>
      <c r="H12" s="19" t="s">
        <v>38</v>
      </c>
      <c r="I12" s="33">
        <v>3113</v>
      </c>
      <c r="J12" s="3">
        <v>648167.04</v>
      </c>
    </row>
    <row r="13" spans="1:10" ht="22.5" customHeight="1" x14ac:dyDescent="0.25">
      <c r="A13" s="38" t="s">
        <v>102</v>
      </c>
      <c r="B13" s="2"/>
      <c r="C13" s="2"/>
      <c r="D13" s="48">
        <v>50</v>
      </c>
      <c r="E13" s="19" t="s">
        <v>66</v>
      </c>
      <c r="F13" s="102">
        <v>3296</v>
      </c>
      <c r="H13" s="19" t="s">
        <v>39</v>
      </c>
      <c r="I13" s="33">
        <v>3114</v>
      </c>
      <c r="J13" s="3">
        <v>211819.73</v>
      </c>
    </row>
    <row r="14" spans="1:10" ht="19.5" customHeight="1" x14ac:dyDescent="0.25">
      <c r="A14" s="11" t="s">
        <v>7</v>
      </c>
      <c r="B14" s="7"/>
      <c r="C14" s="7"/>
      <c r="D14" s="83">
        <f>SUM(D13)</f>
        <v>50</v>
      </c>
      <c r="E14" s="29"/>
      <c r="F14" s="103"/>
      <c r="H14" s="19" t="s">
        <v>40</v>
      </c>
      <c r="I14" s="33">
        <v>3121</v>
      </c>
      <c r="J14" s="3">
        <v>68746.09</v>
      </c>
    </row>
    <row r="15" spans="1:10" ht="30" customHeight="1" x14ac:dyDescent="0.25">
      <c r="A15" s="38" t="s">
        <v>72</v>
      </c>
      <c r="B15" s="2"/>
      <c r="C15" s="2"/>
      <c r="D15" s="48">
        <v>375.37</v>
      </c>
      <c r="E15" s="19" t="s">
        <v>66</v>
      </c>
      <c r="F15" s="102">
        <v>3296</v>
      </c>
      <c r="H15" s="19" t="s">
        <v>41</v>
      </c>
      <c r="I15" s="33">
        <v>3132</v>
      </c>
      <c r="J15" s="3">
        <v>1184076.3500000001</v>
      </c>
    </row>
    <row r="16" spans="1:10" ht="15.75" customHeight="1" x14ac:dyDescent="0.25">
      <c r="A16" s="11" t="s">
        <v>7</v>
      </c>
      <c r="B16" s="7"/>
      <c r="C16" s="7"/>
      <c r="D16" s="83">
        <f>SUM(D15)</f>
        <v>375.37</v>
      </c>
      <c r="E16" s="29"/>
      <c r="F16" s="103"/>
      <c r="H16" s="19" t="s">
        <v>43</v>
      </c>
      <c r="I16" s="33">
        <v>3211</v>
      </c>
      <c r="J16" s="3">
        <v>3179</v>
      </c>
    </row>
    <row r="17" spans="1:12" ht="37.5" customHeight="1" x14ac:dyDescent="0.25">
      <c r="A17" s="98" t="s">
        <v>22</v>
      </c>
      <c r="B17" s="14">
        <v>52508873833</v>
      </c>
      <c r="C17" s="108" t="s">
        <v>23</v>
      </c>
      <c r="D17" s="58">
        <v>166.57</v>
      </c>
      <c r="E17" s="19" t="s">
        <v>14</v>
      </c>
      <c r="F17" s="104">
        <v>3431</v>
      </c>
      <c r="H17" s="19" t="s">
        <v>42</v>
      </c>
      <c r="I17" s="33">
        <v>3212</v>
      </c>
      <c r="J17" s="48">
        <v>3837.84</v>
      </c>
    </row>
    <row r="18" spans="1:12" ht="24" customHeight="1" thickBot="1" x14ac:dyDescent="0.3">
      <c r="A18" s="88" t="s">
        <v>7</v>
      </c>
      <c r="B18" s="95"/>
      <c r="C18" s="95"/>
      <c r="D18" s="96">
        <f>D17</f>
        <v>166.57</v>
      </c>
      <c r="E18" s="97"/>
      <c r="F18" s="105"/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59" t="s">
        <v>15</v>
      </c>
      <c r="B19" s="60">
        <v>18683136487</v>
      </c>
      <c r="C19" s="60" t="s">
        <v>8</v>
      </c>
      <c r="D19" s="61">
        <v>1136.25</v>
      </c>
      <c r="E19" s="62" t="s">
        <v>98</v>
      </c>
      <c r="F19" s="106">
        <v>4221</v>
      </c>
      <c r="H19" s="19" t="s">
        <v>96</v>
      </c>
      <c r="I19" s="33">
        <v>3237</v>
      </c>
      <c r="J19" s="3">
        <v>4479.17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61">
        <v>36</v>
      </c>
      <c r="E20" s="62" t="s">
        <v>99</v>
      </c>
      <c r="F20" s="106">
        <v>4227</v>
      </c>
      <c r="H20" s="34" t="s">
        <v>7</v>
      </c>
      <c r="I20" s="35"/>
      <c r="J20" s="36">
        <f>J11+J12+J13+J14+J15+J16+J17+J18+J19</f>
        <v>9656013.0099999998</v>
      </c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2080.0300000000002</v>
      </c>
      <c r="E21" s="19" t="s">
        <v>16</v>
      </c>
      <c r="F21" s="102">
        <v>3222</v>
      </c>
    </row>
    <row r="22" spans="1:12" ht="38.25" x14ac:dyDescent="0.25">
      <c r="A22" s="39" t="s">
        <v>15</v>
      </c>
      <c r="B22" s="14">
        <v>18683136487</v>
      </c>
      <c r="C22" s="14" t="s">
        <v>8</v>
      </c>
      <c r="D22" s="3">
        <v>7638.76</v>
      </c>
      <c r="E22" s="19" t="s">
        <v>17</v>
      </c>
      <c r="F22" s="102">
        <v>3232</v>
      </c>
      <c r="H22" t="s">
        <v>47</v>
      </c>
    </row>
    <row r="23" spans="1:12" ht="27" customHeight="1" x14ac:dyDescent="0.25">
      <c r="A23" s="39" t="s">
        <v>15</v>
      </c>
      <c r="B23" s="14">
        <v>18683136487</v>
      </c>
      <c r="C23" s="14" t="s">
        <v>8</v>
      </c>
      <c r="D23" s="3">
        <v>2515</v>
      </c>
      <c r="E23" s="19" t="s">
        <v>65</v>
      </c>
      <c r="F23" s="102">
        <v>3235</v>
      </c>
      <c r="H23" s="120" t="s">
        <v>6</v>
      </c>
      <c r="I23" s="121"/>
      <c r="J23" s="32" t="s">
        <v>5</v>
      </c>
    </row>
    <row r="24" spans="1:12" ht="32.25" customHeight="1" x14ac:dyDescent="0.25">
      <c r="A24" s="39" t="s">
        <v>15</v>
      </c>
      <c r="B24" s="14">
        <v>18683136487</v>
      </c>
      <c r="C24" s="14" t="s">
        <v>8</v>
      </c>
      <c r="D24" s="3">
        <v>449.15</v>
      </c>
      <c r="E24" s="19" t="s">
        <v>104</v>
      </c>
      <c r="F24" s="102">
        <v>3221</v>
      </c>
      <c r="H24" s="19" t="s">
        <v>103</v>
      </c>
      <c r="I24" s="51">
        <v>3295</v>
      </c>
      <c r="J24" s="52">
        <v>13.27</v>
      </c>
    </row>
    <row r="25" spans="1:12" ht="27.75" customHeight="1" thickBot="1" x14ac:dyDescent="0.3">
      <c r="A25" s="88" t="s">
        <v>7</v>
      </c>
      <c r="B25" s="95"/>
      <c r="C25" s="95"/>
      <c r="D25" s="96">
        <f>D19+D20+D21+D22+D23+D24</f>
        <v>13855.19</v>
      </c>
      <c r="E25" s="97"/>
      <c r="F25" s="105"/>
      <c r="H25" s="19" t="s">
        <v>96</v>
      </c>
      <c r="I25" s="51">
        <v>3237</v>
      </c>
      <c r="J25" s="52">
        <v>5920.49</v>
      </c>
    </row>
    <row r="26" spans="1:12" ht="24" customHeight="1" x14ac:dyDescent="0.25">
      <c r="A26" s="98" t="s">
        <v>59</v>
      </c>
      <c r="B26" s="60"/>
      <c r="C26" s="110"/>
      <c r="D26" s="111">
        <v>13.27</v>
      </c>
      <c r="E26" s="62" t="s">
        <v>10</v>
      </c>
      <c r="F26" s="112">
        <v>3295</v>
      </c>
      <c r="H26" s="19" t="s">
        <v>50</v>
      </c>
      <c r="I26" s="51">
        <v>3831</v>
      </c>
      <c r="J26" s="52">
        <v>3073.55</v>
      </c>
    </row>
    <row r="27" spans="1:12" ht="35.25" customHeight="1" thickBot="1" x14ac:dyDescent="0.3">
      <c r="A27" s="88" t="s">
        <v>7</v>
      </c>
      <c r="B27" s="95"/>
      <c r="C27" s="95"/>
      <c r="D27" s="96">
        <f>D26</f>
        <v>13.27</v>
      </c>
      <c r="E27" s="97"/>
      <c r="F27" s="105"/>
      <c r="H27" s="34" t="s">
        <v>7</v>
      </c>
      <c r="I27" s="35"/>
      <c r="J27" s="36">
        <f>J24+J25+J26</f>
        <v>9007.3100000000013</v>
      </c>
    </row>
    <row r="28" spans="1:12" ht="39.75" customHeight="1" x14ac:dyDescent="0.25">
      <c r="A28" s="98" t="s">
        <v>59</v>
      </c>
      <c r="B28" s="14"/>
      <c r="C28" s="33"/>
      <c r="D28" s="58">
        <v>15</v>
      </c>
      <c r="E28" s="19" t="s">
        <v>105</v>
      </c>
      <c r="F28" s="104">
        <v>3835</v>
      </c>
    </row>
    <row r="29" spans="1:12" ht="23.25" customHeight="1" thickBot="1" x14ac:dyDescent="0.3">
      <c r="A29" s="88" t="s">
        <v>7</v>
      </c>
      <c r="B29" s="95"/>
      <c r="C29" s="95"/>
      <c r="D29" s="96">
        <f>D28</f>
        <v>15</v>
      </c>
      <c r="E29" s="97"/>
      <c r="F29" s="105"/>
      <c r="J29" s="15"/>
    </row>
    <row r="30" spans="1:12" ht="30.75" customHeight="1" x14ac:dyDescent="0.25">
      <c r="E30" s="20"/>
      <c r="F30" s="101"/>
      <c r="H30" s="15"/>
      <c r="L30" s="15"/>
    </row>
    <row r="31" spans="1:12" ht="15.75" thickBot="1" x14ac:dyDescent="0.3">
      <c r="A31" s="126" t="s">
        <v>101</v>
      </c>
      <c r="B31" s="127"/>
      <c r="C31" s="127"/>
      <c r="D31" s="100">
        <f>D12+D14+D16+D18+D25+D27+D29</f>
        <v>14575.28</v>
      </c>
      <c r="E31" s="99"/>
      <c r="F31" s="107"/>
      <c r="J31" s="15"/>
    </row>
    <row r="32" spans="1:12" ht="26.25" customHeight="1" x14ac:dyDescent="0.25"/>
    <row r="34" spans="8:8" ht="28.5" customHeight="1" x14ac:dyDescent="0.25"/>
    <row r="35" spans="8:8" x14ac:dyDescent="0.25">
      <c r="H35" s="15"/>
    </row>
    <row r="36" spans="8:8" ht="24" customHeight="1" x14ac:dyDescent="0.25"/>
    <row r="38" spans="8:8" ht="28.5" customHeight="1" x14ac:dyDescent="0.25"/>
    <row r="40" spans="8:8" ht="30.75" customHeight="1" x14ac:dyDescent="0.25"/>
    <row r="43" spans="8:8" ht="12" customHeight="1" x14ac:dyDescent="0.25"/>
  </sheetData>
  <mergeCells count="7">
    <mergeCell ref="A31:C31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27B1-F44B-48CE-B16B-6C65A2458D17}">
  <dimension ref="A2:J34"/>
  <sheetViews>
    <sheetView workbookViewId="0">
      <selection activeCell="E22" sqref="E22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0.140625" bestFit="1" customWidth="1"/>
    <col min="5" max="5" width="19.42578125" bestFit="1" customWidth="1"/>
    <col min="6" max="6" width="5" bestFit="1" customWidth="1"/>
    <col min="8" max="8" width="28.42578125" bestFit="1" customWidth="1"/>
    <col min="9" max="9" width="5" bestFit="1" customWidth="1"/>
    <col min="10" max="10" width="12.7109375" bestFit="1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106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101"/>
      <c r="I8" s="125" t="s">
        <v>9</v>
      </c>
      <c r="J8" s="125"/>
    </row>
    <row r="9" spans="1:10" x14ac:dyDescent="0.25">
      <c r="A9" t="s">
        <v>47</v>
      </c>
      <c r="E9" s="20"/>
      <c r="F9" s="101"/>
      <c r="H9" t="s">
        <v>46</v>
      </c>
    </row>
    <row r="10" spans="1:10" ht="47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8"/>
      <c r="H10" s="120" t="s">
        <v>6</v>
      </c>
      <c r="I10" s="121"/>
      <c r="J10" s="32" t="s">
        <v>5</v>
      </c>
    </row>
    <row r="11" spans="1:10" ht="29.25" customHeight="1" x14ac:dyDescent="0.25">
      <c r="A11" s="38" t="s">
        <v>26</v>
      </c>
      <c r="B11" s="2"/>
      <c r="C11" s="2"/>
      <c r="D11" s="48">
        <v>12.5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7917754.8799999999</v>
      </c>
    </row>
    <row r="12" spans="1:10" ht="24" customHeight="1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9" t="s">
        <v>38</v>
      </c>
      <c r="I12" s="33">
        <v>3113</v>
      </c>
      <c r="J12" s="3">
        <v>827653.05</v>
      </c>
    </row>
    <row r="13" spans="1:10" ht="32.2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126573.21</v>
      </c>
    </row>
    <row r="14" spans="1:10" ht="24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48058.87</v>
      </c>
    </row>
    <row r="15" spans="1:10" ht="36" customHeight="1" x14ac:dyDescent="0.25">
      <c r="A15" s="98" t="s">
        <v>22</v>
      </c>
      <c r="B15" s="14">
        <v>52508873833</v>
      </c>
      <c r="C15" s="108" t="s">
        <v>23</v>
      </c>
      <c r="D15" s="58">
        <v>153.82</v>
      </c>
      <c r="E15" s="19" t="s">
        <v>14</v>
      </c>
      <c r="F15" s="104">
        <v>3431</v>
      </c>
      <c r="H15" s="19" t="s">
        <v>41</v>
      </c>
      <c r="I15" s="33">
        <v>3132</v>
      </c>
      <c r="J15" s="3">
        <v>1258676.1499999999</v>
      </c>
    </row>
    <row r="16" spans="1:10" ht="15.75" thickBot="1" x14ac:dyDescent="0.3">
      <c r="A16" s="88" t="s">
        <v>7</v>
      </c>
      <c r="B16" s="95"/>
      <c r="C16" s="95"/>
      <c r="D16" s="96">
        <f>D15</f>
        <v>153.82</v>
      </c>
      <c r="E16" s="97"/>
      <c r="F16" s="105"/>
      <c r="H16" s="19" t="s">
        <v>43</v>
      </c>
      <c r="I16" s="33">
        <v>3211</v>
      </c>
      <c r="J16" s="3">
        <v>3329.02</v>
      </c>
    </row>
    <row r="17" spans="1:10" ht="25.5" x14ac:dyDescent="0.25">
      <c r="A17" s="59" t="s">
        <v>15</v>
      </c>
      <c r="B17" s="60">
        <v>18683136487</v>
      </c>
      <c r="C17" s="60" t="s">
        <v>8</v>
      </c>
      <c r="D17" s="61">
        <v>348.75</v>
      </c>
      <c r="E17" s="62" t="s">
        <v>108</v>
      </c>
      <c r="F17" s="106">
        <v>4212</v>
      </c>
      <c r="H17" s="19" t="s">
        <v>42</v>
      </c>
      <c r="I17" s="33">
        <v>3212</v>
      </c>
      <c r="J17" s="48">
        <v>207620.32</v>
      </c>
    </row>
    <row r="18" spans="1:10" ht="31.5" customHeight="1" x14ac:dyDescent="0.25">
      <c r="A18" s="39" t="s">
        <v>15</v>
      </c>
      <c r="B18" s="14">
        <v>18683136487</v>
      </c>
      <c r="C18" s="14" t="s">
        <v>8</v>
      </c>
      <c r="D18" s="3">
        <v>964.13</v>
      </c>
      <c r="E18" s="19" t="s">
        <v>16</v>
      </c>
      <c r="F18" s="102">
        <v>3222</v>
      </c>
      <c r="H18" s="19" t="s">
        <v>44</v>
      </c>
      <c r="I18" s="33">
        <v>3291</v>
      </c>
      <c r="J18" s="3">
        <v>464.21</v>
      </c>
    </row>
    <row r="19" spans="1:10" ht="38.25" x14ac:dyDescent="0.25">
      <c r="A19" s="39" t="s">
        <v>15</v>
      </c>
      <c r="B19" s="14">
        <v>18683136487</v>
      </c>
      <c r="C19" s="14" t="s">
        <v>8</v>
      </c>
      <c r="D19" s="3">
        <v>1295.56</v>
      </c>
      <c r="E19" s="19" t="s">
        <v>17</v>
      </c>
      <c r="F19" s="102">
        <v>3232</v>
      </c>
      <c r="H19" s="19" t="s">
        <v>96</v>
      </c>
      <c r="I19" s="33">
        <v>3237</v>
      </c>
      <c r="J19" s="3">
        <v>3732.65</v>
      </c>
    </row>
    <row r="20" spans="1:10" ht="38.25" x14ac:dyDescent="0.25">
      <c r="A20" s="39" t="s">
        <v>15</v>
      </c>
      <c r="B20" s="14">
        <v>18683136487</v>
      </c>
      <c r="C20" s="14" t="s">
        <v>8</v>
      </c>
      <c r="D20" s="3">
        <v>3829.11</v>
      </c>
      <c r="E20" s="19" t="s">
        <v>18</v>
      </c>
      <c r="F20" s="102">
        <v>4511</v>
      </c>
      <c r="H20" s="34" t="s">
        <v>7</v>
      </c>
      <c r="I20" s="35"/>
      <c r="J20" s="36">
        <f>J11+J12+J13+J14+J15+J16+J17+J18+J19</f>
        <v>10393862.360000001</v>
      </c>
    </row>
    <row r="21" spans="1:10" ht="15.75" thickBot="1" x14ac:dyDescent="0.3">
      <c r="A21" s="88" t="s">
        <v>7</v>
      </c>
      <c r="B21" s="95"/>
      <c r="C21" s="95"/>
      <c r="D21" s="96">
        <f>D17+D18+D19+D20</f>
        <v>6437.55</v>
      </c>
      <c r="E21" s="97"/>
      <c r="F21" s="105"/>
    </row>
    <row r="22" spans="1:10" ht="25.5" x14ac:dyDescent="0.25">
      <c r="A22" s="98" t="s">
        <v>59</v>
      </c>
      <c r="B22" s="60"/>
      <c r="C22" s="110"/>
      <c r="D22" s="111">
        <v>26.55</v>
      </c>
      <c r="E22" s="62" t="s">
        <v>10</v>
      </c>
      <c r="F22" s="112">
        <v>3295</v>
      </c>
      <c r="H22" t="s">
        <v>47</v>
      </c>
    </row>
    <row r="23" spans="1:10" ht="34.5" customHeight="1" thickBot="1" x14ac:dyDescent="0.3">
      <c r="A23" s="88" t="s">
        <v>7</v>
      </c>
      <c r="B23" s="95"/>
      <c r="C23" s="95"/>
      <c r="D23" s="96">
        <f>D22</f>
        <v>26.55</v>
      </c>
      <c r="E23" s="97"/>
      <c r="F23" s="105"/>
      <c r="H23" s="120" t="s">
        <v>6</v>
      </c>
      <c r="I23" s="121"/>
      <c r="J23" s="32" t="s">
        <v>5</v>
      </c>
    </row>
    <row r="24" spans="1:10" ht="36.75" customHeight="1" x14ac:dyDescent="0.25">
      <c r="A24" s="98" t="s">
        <v>92</v>
      </c>
      <c r="B24" s="60">
        <v>2958272670</v>
      </c>
      <c r="C24" s="33" t="s">
        <v>8</v>
      </c>
      <c r="D24" s="58">
        <v>1.9</v>
      </c>
      <c r="E24" s="19" t="s">
        <v>93</v>
      </c>
      <c r="F24" s="104">
        <v>3433</v>
      </c>
      <c r="H24" s="19" t="s">
        <v>74</v>
      </c>
      <c r="I24" s="51">
        <v>3213</v>
      </c>
      <c r="J24" s="52">
        <v>1645</v>
      </c>
    </row>
    <row r="25" spans="1:10" ht="26.25" thickBot="1" x14ac:dyDescent="0.3">
      <c r="A25" s="88" t="s">
        <v>7</v>
      </c>
      <c r="B25" s="95"/>
      <c r="C25" s="95"/>
      <c r="D25" s="96">
        <f>D24</f>
        <v>1.9</v>
      </c>
      <c r="E25" s="97"/>
      <c r="F25" s="105"/>
      <c r="H25" s="19" t="s">
        <v>84</v>
      </c>
      <c r="I25" s="51">
        <v>3236</v>
      </c>
      <c r="J25" s="52">
        <v>179.16</v>
      </c>
    </row>
    <row r="26" spans="1:10" ht="25.5" x14ac:dyDescent="0.25">
      <c r="A26" s="98" t="s">
        <v>59</v>
      </c>
      <c r="B26" s="14"/>
      <c r="C26" s="33"/>
      <c r="D26" s="58">
        <v>1.34</v>
      </c>
      <c r="E26" s="19" t="s">
        <v>93</v>
      </c>
      <c r="F26" s="104">
        <v>3433</v>
      </c>
      <c r="H26" s="19" t="s">
        <v>50</v>
      </c>
      <c r="I26" s="51">
        <v>3831</v>
      </c>
      <c r="J26" s="52">
        <v>3073.55</v>
      </c>
    </row>
    <row r="27" spans="1:10" ht="15.75" thickBot="1" x14ac:dyDescent="0.3">
      <c r="A27" s="88" t="s">
        <v>7</v>
      </c>
      <c r="B27" s="95"/>
      <c r="C27" s="95"/>
      <c r="D27" s="96">
        <f>D26</f>
        <v>1.34</v>
      </c>
      <c r="E27" s="97"/>
      <c r="F27" s="105"/>
      <c r="H27" s="34" t="s">
        <v>7</v>
      </c>
      <c r="I27" s="35"/>
      <c r="J27" s="36">
        <f>J24+J25+J26</f>
        <v>4897.71</v>
      </c>
    </row>
    <row r="28" spans="1:10" ht="25.5" x14ac:dyDescent="0.25">
      <c r="A28" s="98" t="s">
        <v>88</v>
      </c>
      <c r="B28" s="109">
        <v>30050049642</v>
      </c>
      <c r="C28" s="33" t="s">
        <v>70</v>
      </c>
      <c r="D28" s="58">
        <v>1.96</v>
      </c>
      <c r="E28" s="19" t="s">
        <v>93</v>
      </c>
      <c r="F28" s="104">
        <v>3433</v>
      </c>
    </row>
    <row r="29" spans="1:10" ht="15.75" thickBot="1" x14ac:dyDescent="0.3">
      <c r="A29" s="88" t="s">
        <v>7</v>
      </c>
      <c r="B29" s="95"/>
      <c r="C29" s="95"/>
      <c r="D29" s="96">
        <f>D28</f>
        <v>1.96</v>
      </c>
      <c r="E29" s="97"/>
      <c r="F29" s="105"/>
      <c r="J29" s="15"/>
    </row>
    <row r="30" spans="1:10" ht="25.5" x14ac:dyDescent="0.25">
      <c r="A30" s="98" t="s">
        <v>59</v>
      </c>
      <c r="B30" s="14"/>
      <c r="C30" s="33"/>
      <c r="D30" s="58">
        <v>530.9</v>
      </c>
      <c r="E30" s="19" t="s">
        <v>74</v>
      </c>
      <c r="F30" s="104">
        <v>3213</v>
      </c>
      <c r="H30" s="15"/>
    </row>
    <row r="31" spans="1:10" ht="15.75" thickBot="1" x14ac:dyDescent="0.3">
      <c r="A31" s="88" t="s">
        <v>7</v>
      </c>
      <c r="B31" s="95"/>
      <c r="C31" s="95"/>
      <c r="D31" s="96">
        <f>D30</f>
        <v>530.9</v>
      </c>
      <c r="E31" s="97"/>
      <c r="F31" s="105"/>
      <c r="J31" s="15"/>
    </row>
    <row r="32" spans="1:10" x14ac:dyDescent="0.25">
      <c r="E32" s="20"/>
      <c r="F32" s="101"/>
    </row>
    <row r="33" spans="1:8" ht="15.75" thickBot="1" x14ac:dyDescent="0.3">
      <c r="A33" s="126" t="s">
        <v>107</v>
      </c>
      <c r="B33" s="127"/>
      <c r="C33" s="127"/>
      <c r="D33" s="100">
        <f>D12+D14+D16+D21+D23+D25+D27+D29+D31</f>
        <v>7216.5199999999995</v>
      </c>
      <c r="E33" s="99"/>
      <c r="F33" s="107"/>
    </row>
    <row r="34" spans="1:8" x14ac:dyDescent="0.25">
      <c r="H34" s="15"/>
    </row>
  </sheetData>
  <mergeCells count="7">
    <mergeCell ref="A33:C33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D158-8FEA-4B02-B9B9-D8FA24D556BA}">
  <dimension ref="A2:J38"/>
  <sheetViews>
    <sheetView workbookViewId="0">
      <selection activeCell="E17" sqref="E17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5.140625" customWidth="1"/>
    <col min="5" max="5" width="14" customWidth="1"/>
    <col min="6" max="6" width="11.7109375" customWidth="1"/>
    <col min="8" max="8" width="28.42578125" bestFit="1" customWidth="1"/>
    <col min="9" max="9" width="10.85546875" customWidth="1"/>
    <col min="10" max="10" width="21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109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101"/>
      <c r="I8" s="125" t="s">
        <v>9</v>
      </c>
      <c r="J8" s="125"/>
    </row>
    <row r="9" spans="1:10" x14ac:dyDescent="0.25">
      <c r="A9" t="s">
        <v>47</v>
      </c>
      <c r="E9" s="20"/>
      <c r="F9" s="101"/>
      <c r="H9" t="s">
        <v>46</v>
      </c>
    </row>
    <row r="10" spans="1:10" ht="60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8"/>
      <c r="H10" s="120" t="s">
        <v>6</v>
      </c>
      <c r="I10" s="121"/>
      <c r="J10" s="32" t="s">
        <v>5</v>
      </c>
    </row>
    <row r="11" spans="1:10" ht="34.5" customHeight="1" x14ac:dyDescent="0.25">
      <c r="A11" s="38" t="s">
        <v>110</v>
      </c>
      <c r="B11" s="2"/>
      <c r="C11" s="2"/>
      <c r="D11" s="48">
        <v>12.5</v>
      </c>
      <c r="E11" s="19" t="s">
        <v>10</v>
      </c>
      <c r="F11" s="102">
        <v>3295</v>
      </c>
      <c r="H11" s="115" t="s">
        <v>37</v>
      </c>
      <c r="I11" s="33">
        <v>3111</v>
      </c>
      <c r="J11" s="25">
        <v>7485163.8300000001</v>
      </c>
    </row>
    <row r="12" spans="1:10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15" t="s">
        <v>38</v>
      </c>
      <c r="I12" s="33">
        <v>3113</v>
      </c>
      <c r="J12" s="25">
        <v>747031.87</v>
      </c>
    </row>
    <row r="13" spans="1:10" ht="38.25" x14ac:dyDescent="0.25">
      <c r="A13" s="98" t="s">
        <v>22</v>
      </c>
      <c r="B13" s="14">
        <v>52508873833</v>
      </c>
      <c r="C13" s="108" t="s">
        <v>23</v>
      </c>
      <c r="D13" s="58">
        <v>144.12</v>
      </c>
      <c r="E13" s="19" t="s">
        <v>14</v>
      </c>
      <c r="F13" s="104">
        <v>3431</v>
      </c>
      <c r="H13" s="115" t="s">
        <v>39</v>
      </c>
      <c r="I13" s="33">
        <v>3114</v>
      </c>
      <c r="J13" s="25">
        <v>149123.62</v>
      </c>
    </row>
    <row r="14" spans="1:10" ht="15.75" thickBot="1" x14ac:dyDescent="0.3">
      <c r="A14" s="88" t="s">
        <v>7</v>
      </c>
      <c r="B14" s="95"/>
      <c r="C14" s="95"/>
      <c r="D14" s="96">
        <f>D13</f>
        <v>144.12</v>
      </c>
      <c r="E14" s="97"/>
      <c r="F14" s="105"/>
      <c r="H14" s="115" t="s">
        <v>40</v>
      </c>
      <c r="I14" s="33">
        <v>3121</v>
      </c>
      <c r="J14" s="25">
        <v>46990.26</v>
      </c>
    </row>
    <row r="15" spans="1:10" ht="38.25" x14ac:dyDescent="0.25">
      <c r="A15" s="59" t="s">
        <v>15</v>
      </c>
      <c r="B15" s="60">
        <v>18683136487</v>
      </c>
      <c r="C15" s="60" t="s">
        <v>8</v>
      </c>
      <c r="D15" s="61">
        <v>2625</v>
      </c>
      <c r="E15" s="62" t="s">
        <v>53</v>
      </c>
      <c r="F15" s="106">
        <v>4224</v>
      </c>
      <c r="H15" s="115" t="s">
        <v>41</v>
      </c>
      <c r="I15" s="33">
        <v>3132</v>
      </c>
      <c r="J15" s="25">
        <v>1190642.55</v>
      </c>
    </row>
    <row r="16" spans="1:10" ht="25.5" x14ac:dyDescent="0.25">
      <c r="A16" s="39" t="s">
        <v>15</v>
      </c>
      <c r="B16" s="14">
        <v>18683136487</v>
      </c>
      <c r="C16" s="14" t="s">
        <v>8</v>
      </c>
      <c r="D16" s="3">
        <v>1271.08</v>
      </c>
      <c r="E16" s="19" t="s">
        <v>16</v>
      </c>
      <c r="F16" s="102">
        <v>3222</v>
      </c>
      <c r="H16" s="115" t="s">
        <v>43</v>
      </c>
      <c r="I16" s="33">
        <v>3211</v>
      </c>
      <c r="J16" s="25">
        <v>4044.12</v>
      </c>
    </row>
    <row r="17" spans="1:10" ht="51" x14ac:dyDescent="0.25">
      <c r="A17" s="39" t="s">
        <v>15</v>
      </c>
      <c r="B17" s="14">
        <v>18683136487</v>
      </c>
      <c r="C17" s="14" t="s">
        <v>8</v>
      </c>
      <c r="D17" s="3">
        <v>874.67</v>
      </c>
      <c r="E17" s="19" t="s">
        <v>114</v>
      </c>
      <c r="F17" s="102">
        <v>4213</v>
      </c>
      <c r="H17" s="115" t="s">
        <v>42</v>
      </c>
      <c r="I17" s="33">
        <v>3212</v>
      </c>
      <c r="J17" s="113">
        <v>203711.3</v>
      </c>
    </row>
    <row r="18" spans="1:10" ht="38.25" x14ac:dyDescent="0.25">
      <c r="A18" s="39" t="s">
        <v>15</v>
      </c>
      <c r="B18" s="14">
        <v>18683136487</v>
      </c>
      <c r="C18" s="14" t="s">
        <v>8</v>
      </c>
      <c r="D18" s="3">
        <v>2888.87</v>
      </c>
      <c r="E18" s="19" t="s">
        <v>17</v>
      </c>
      <c r="F18" s="102">
        <v>3232</v>
      </c>
      <c r="H18" s="115" t="s">
        <v>44</v>
      </c>
      <c r="I18" s="33">
        <v>3291</v>
      </c>
      <c r="J18" s="25">
        <v>468.96</v>
      </c>
    </row>
    <row r="19" spans="1:10" ht="51" x14ac:dyDescent="0.25">
      <c r="A19" s="39" t="s">
        <v>15</v>
      </c>
      <c r="B19" s="14">
        <v>18683136487</v>
      </c>
      <c r="C19" s="14" t="s">
        <v>8</v>
      </c>
      <c r="D19" s="3">
        <v>10641.66</v>
      </c>
      <c r="E19" s="19" t="s">
        <v>18</v>
      </c>
      <c r="F19" s="102">
        <v>4511</v>
      </c>
      <c r="H19" s="115" t="s">
        <v>112</v>
      </c>
      <c r="I19" s="33">
        <v>3133</v>
      </c>
      <c r="J19" s="25">
        <v>43.11</v>
      </c>
    </row>
    <row r="20" spans="1:10" ht="27.75" customHeight="1" thickBot="1" x14ac:dyDescent="0.3">
      <c r="A20" s="88" t="s">
        <v>7</v>
      </c>
      <c r="B20" s="95"/>
      <c r="C20" s="95"/>
      <c r="D20" s="96">
        <f>D15+D16+D17+D18+D19</f>
        <v>18301.28</v>
      </c>
      <c r="E20" s="97"/>
      <c r="F20" s="105"/>
      <c r="H20" s="115" t="s">
        <v>11</v>
      </c>
      <c r="I20" s="33">
        <v>3433</v>
      </c>
      <c r="J20" s="25">
        <v>1095.98</v>
      </c>
    </row>
    <row r="21" spans="1:10" ht="21" customHeight="1" x14ac:dyDescent="0.25">
      <c r="A21" s="98" t="s">
        <v>59</v>
      </c>
      <c r="B21" s="60"/>
      <c r="C21" s="110"/>
      <c r="D21" s="111">
        <v>73.09</v>
      </c>
      <c r="E21" s="62" t="s">
        <v>10</v>
      </c>
      <c r="F21" s="112">
        <v>3295</v>
      </c>
      <c r="H21" s="115" t="s">
        <v>96</v>
      </c>
      <c r="I21" s="33">
        <v>3237</v>
      </c>
      <c r="J21" s="25">
        <v>7364.21</v>
      </c>
    </row>
    <row r="22" spans="1:10" ht="24" customHeight="1" thickBot="1" x14ac:dyDescent="0.3">
      <c r="A22" s="88" t="s">
        <v>7</v>
      </c>
      <c r="B22" s="95"/>
      <c r="C22" s="95"/>
      <c r="D22" s="96">
        <f>D21</f>
        <v>73.09</v>
      </c>
      <c r="E22" s="97"/>
      <c r="F22" s="105"/>
      <c r="H22" s="116" t="s">
        <v>7</v>
      </c>
      <c r="I22" s="117"/>
      <c r="J22" s="114">
        <f>J11+J12+J13+J14+J15+J16+J17+J18+J19+J20+J21</f>
        <v>9835679.8100000024</v>
      </c>
    </row>
    <row r="23" spans="1:10" ht="27" customHeight="1" x14ac:dyDescent="0.25">
      <c r="A23" s="64" t="s">
        <v>79</v>
      </c>
      <c r="B23" s="14"/>
      <c r="C23" s="80" t="s">
        <v>8</v>
      </c>
      <c r="D23" s="87">
        <v>13225.22</v>
      </c>
      <c r="E23" s="19" t="s">
        <v>38</v>
      </c>
      <c r="F23" s="65">
        <v>3113</v>
      </c>
    </row>
    <row r="24" spans="1:10" ht="15.75" thickBot="1" x14ac:dyDescent="0.3">
      <c r="A24" s="66"/>
      <c r="B24" s="67"/>
      <c r="C24" s="67"/>
      <c r="D24" s="84">
        <f>D23</f>
        <v>13225.22</v>
      </c>
      <c r="E24" s="68"/>
      <c r="F24" s="69"/>
      <c r="H24" t="s">
        <v>47</v>
      </c>
    </row>
    <row r="25" spans="1:10" ht="24.75" customHeight="1" x14ac:dyDescent="0.25">
      <c r="A25" s="98" t="s">
        <v>69</v>
      </c>
      <c r="B25" s="60"/>
      <c r="C25" s="33" t="s">
        <v>70</v>
      </c>
      <c r="D25" s="58">
        <v>1000</v>
      </c>
      <c r="E25" s="19" t="s">
        <v>10</v>
      </c>
      <c r="F25" s="104">
        <v>3296</v>
      </c>
      <c r="H25" s="120" t="s">
        <v>6</v>
      </c>
      <c r="I25" s="121"/>
      <c r="J25" s="32" t="s">
        <v>5</v>
      </c>
    </row>
    <row r="26" spans="1:10" ht="15.75" thickBot="1" x14ac:dyDescent="0.3">
      <c r="A26" s="88" t="s">
        <v>7</v>
      </c>
      <c r="B26" s="95"/>
      <c r="C26" s="95"/>
      <c r="D26" s="96">
        <f>D25</f>
        <v>1000</v>
      </c>
      <c r="E26" s="97"/>
      <c r="F26" s="105"/>
      <c r="H26" s="19" t="s">
        <v>49</v>
      </c>
      <c r="I26" s="118">
        <v>3237</v>
      </c>
      <c r="J26" s="119">
        <v>1837.36</v>
      </c>
    </row>
    <row r="27" spans="1:10" ht="25.5" x14ac:dyDescent="0.25">
      <c r="A27" s="98" t="s">
        <v>59</v>
      </c>
      <c r="B27" s="14"/>
      <c r="C27" s="33"/>
      <c r="D27" s="58">
        <v>398.17</v>
      </c>
      <c r="E27" s="19" t="s">
        <v>49</v>
      </c>
      <c r="F27" s="104">
        <v>3237</v>
      </c>
      <c r="H27" s="19" t="s">
        <v>74</v>
      </c>
      <c r="I27" s="51">
        <v>3213</v>
      </c>
      <c r="J27" s="52">
        <v>438.89</v>
      </c>
    </row>
    <row r="28" spans="1:10" ht="15.75" thickBot="1" x14ac:dyDescent="0.3">
      <c r="A28" s="88" t="s">
        <v>7</v>
      </c>
      <c r="B28" s="95"/>
      <c r="C28" s="95"/>
      <c r="D28" s="96">
        <f>D27</f>
        <v>398.17</v>
      </c>
      <c r="E28" s="97"/>
      <c r="F28" s="105"/>
      <c r="H28" s="19" t="s">
        <v>105</v>
      </c>
      <c r="I28" s="51">
        <v>3835</v>
      </c>
      <c r="J28" s="52">
        <v>80</v>
      </c>
    </row>
    <row r="29" spans="1:10" ht="21" customHeight="1" x14ac:dyDescent="0.25">
      <c r="A29" s="98" t="s">
        <v>113</v>
      </c>
      <c r="B29" s="109"/>
      <c r="C29" s="33" t="s">
        <v>70</v>
      </c>
      <c r="D29" s="58">
        <v>2.65</v>
      </c>
      <c r="E29" s="19" t="s">
        <v>13</v>
      </c>
      <c r="F29" s="104">
        <v>3295</v>
      </c>
      <c r="H29" s="19" t="s">
        <v>84</v>
      </c>
      <c r="I29" s="51">
        <v>3236</v>
      </c>
      <c r="J29" s="52">
        <v>182.24</v>
      </c>
    </row>
    <row r="30" spans="1:10" ht="19.5" customHeight="1" thickBot="1" x14ac:dyDescent="0.3">
      <c r="A30" s="88" t="s">
        <v>7</v>
      </c>
      <c r="B30" s="95"/>
      <c r="C30" s="95"/>
      <c r="D30" s="96">
        <f>D29</f>
        <v>2.65</v>
      </c>
      <c r="E30" s="97"/>
      <c r="F30" s="105"/>
      <c r="H30" s="19" t="s">
        <v>50</v>
      </c>
      <c r="I30" s="51">
        <v>3831</v>
      </c>
      <c r="J30" s="52">
        <v>3073.55</v>
      </c>
    </row>
    <row r="31" spans="1:10" ht="26.25" customHeight="1" x14ac:dyDescent="0.25">
      <c r="A31" s="98" t="s">
        <v>59</v>
      </c>
      <c r="B31" s="14"/>
      <c r="C31" s="33"/>
      <c r="D31" s="58">
        <v>796.35</v>
      </c>
      <c r="E31" s="19" t="s">
        <v>74</v>
      </c>
      <c r="F31" s="104">
        <v>3213</v>
      </c>
      <c r="H31" s="34" t="s">
        <v>7</v>
      </c>
      <c r="I31" s="35"/>
      <c r="J31" s="36">
        <f>J26+J27+J28+J29+J30</f>
        <v>5612.04</v>
      </c>
    </row>
    <row r="32" spans="1:10" ht="15.75" thickBot="1" x14ac:dyDescent="0.3">
      <c r="A32" s="88" t="s">
        <v>7</v>
      </c>
      <c r="B32" s="95"/>
      <c r="C32" s="95"/>
      <c r="D32" s="96">
        <f>D31</f>
        <v>796.35</v>
      </c>
      <c r="E32" s="97"/>
      <c r="F32" s="105"/>
    </row>
    <row r="33" spans="1:10" x14ac:dyDescent="0.25">
      <c r="E33" s="20"/>
      <c r="F33" s="101"/>
      <c r="J33" s="15"/>
    </row>
    <row r="34" spans="1:10" ht="15.75" thickBot="1" x14ac:dyDescent="0.3">
      <c r="A34" s="126" t="s">
        <v>111</v>
      </c>
      <c r="B34" s="127"/>
      <c r="C34" s="127"/>
      <c r="D34" s="100">
        <f>D12+D14+D20+D22+D24+D26+D28+D30+D32</f>
        <v>33953.379999999997</v>
      </c>
      <c r="E34" s="99"/>
      <c r="F34" s="107"/>
      <c r="H34" s="15"/>
      <c r="J34" s="15"/>
    </row>
    <row r="35" spans="1:10" x14ac:dyDescent="0.25">
      <c r="J35" s="15"/>
    </row>
    <row r="38" spans="1:10" x14ac:dyDescent="0.25">
      <c r="H38" s="15"/>
    </row>
  </sheetData>
  <mergeCells count="7">
    <mergeCell ref="A34:C34"/>
    <mergeCell ref="A6:F6"/>
    <mergeCell ref="A8:B8"/>
    <mergeCell ref="I8:J8"/>
    <mergeCell ref="E10:F10"/>
    <mergeCell ref="H10:I10"/>
    <mergeCell ref="H25:I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F36B-FA3E-4C89-9A25-F3AEC0DD2DD0}">
  <dimension ref="A2:J36"/>
  <sheetViews>
    <sheetView tabSelected="1" workbookViewId="0"/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5" max="5" width="15.42578125" customWidth="1"/>
    <col min="8" max="8" width="28.42578125" bestFit="1" customWidth="1"/>
    <col min="9" max="9" width="5" bestFit="1" customWidth="1"/>
    <col min="10" max="10" width="16.42578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2" t="s">
        <v>115</v>
      </c>
      <c r="B6" s="122"/>
      <c r="C6" s="122"/>
      <c r="D6" s="122"/>
      <c r="E6" s="122"/>
      <c r="F6" s="12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2" t="s">
        <v>1</v>
      </c>
      <c r="B8" s="122"/>
      <c r="C8" s="20"/>
      <c r="D8" s="20"/>
      <c r="E8" s="20"/>
      <c r="F8" s="101"/>
      <c r="I8" s="125" t="s">
        <v>9</v>
      </c>
      <c r="J8" s="125"/>
    </row>
    <row r="9" spans="1:10" x14ac:dyDescent="0.25">
      <c r="A9" t="s">
        <v>47</v>
      </c>
      <c r="E9" s="20"/>
      <c r="F9" s="101"/>
      <c r="H9" t="s">
        <v>46</v>
      </c>
    </row>
    <row r="10" spans="1:10" ht="38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3" t="s">
        <v>6</v>
      </c>
      <c r="F10" s="128"/>
      <c r="H10" s="120" t="s">
        <v>6</v>
      </c>
      <c r="I10" s="121"/>
      <c r="J10" s="32" t="s">
        <v>5</v>
      </c>
    </row>
    <row r="11" spans="1:10" ht="27.75" customHeight="1" x14ac:dyDescent="0.25">
      <c r="A11" s="98" t="s">
        <v>22</v>
      </c>
      <c r="B11" s="14">
        <v>52508873833</v>
      </c>
      <c r="C11" s="108" t="s">
        <v>23</v>
      </c>
      <c r="D11" s="58">
        <v>199.85</v>
      </c>
      <c r="E11" s="19" t="s">
        <v>14</v>
      </c>
      <c r="F11" s="104">
        <v>3431</v>
      </c>
      <c r="H11" s="115" t="s">
        <v>37</v>
      </c>
      <c r="I11" s="33">
        <v>3111</v>
      </c>
      <c r="J11" s="25">
        <v>7273522.1399999997</v>
      </c>
    </row>
    <row r="12" spans="1:10" ht="24" customHeight="1" thickBot="1" x14ac:dyDescent="0.3">
      <c r="A12" s="88" t="s">
        <v>7</v>
      </c>
      <c r="B12" s="95"/>
      <c r="C12" s="95"/>
      <c r="D12" s="96">
        <f>D11</f>
        <v>199.85</v>
      </c>
      <c r="E12" s="97"/>
      <c r="F12" s="105"/>
      <c r="H12" s="115" t="s">
        <v>38</v>
      </c>
      <c r="I12" s="33">
        <v>3113</v>
      </c>
      <c r="J12" s="25">
        <v>583810.82999999996</v>
      </c>
    </row>
    <row r="13" spans="1:10" ht="30" customHeight="1" x14ac:dyDescent="0.25">
      <c r="A13" s="59" t="s">
        <v>15</v>
      </c>
      <c r="B13" s="60">
        <v>18683136487</v>
      </c>
      <c r="C13" s="60" t="s">
        <v>8</v>
      </c>
      <c r="D13" s="61">
        <v>162.5</v>
      </c>
      <c r="E13" s="19" t="s">
        <v>49</v>
      </c>
      <c r="F13" s="106">
        <v>3237</v>
      </c>
      <c r="H13" s="115" t="s">
        <v>39</v>
      </c>
      <c r="I13" s="33">
        <v>3114</v>
      </c>
      <c r="J13" s="25">
        <v>142116.81</v>
      </c>
    </row>
    <row r="14" spans="1:10" ht="25.5" x14ac:dyDescent="0.25">
      <c r="A14" s="39" t="s">
        <v>15</v>
      </c>
      <c r="B14" s="14">
        <v>18683136487</v>
      </c>
      <c r="C14" s="14" t="s">
        <v>8</v>
      </c>
      <c r="D14" s="3">
        <v>657.5</v>
      </c>
      <c r="E14" s="19" t="s">
        <v>16</v>
      </c>
      <c r="F14" s="102">
        <v>3222</v>
      </c>
      <c r="H14" s="115" t="s">
        <v>40</v>
      </c>
      <c r="I14" s="33">
        <v>3121</v>
      </c>
      <c r="J14" s="25">
        <v>57748.46</v>
      </c>
    </row>
    <row r="15" spans="1:10" ht="38.25" x14ac:dyDescent="0.25">
      <c r="A15" s="39" t="s">
        <v>15</v>
      </c>
      <c r="B15" s="14">
        <v>18683136487</v>
      </c>
      <c r="C15" s="14" t="s">
        <v>8</v>
      </c>
      <c r="D15" s="3">
        <v>1324.9</v>
      </c>
      <c r="E15" s="19" t="s">
        <v>17</v>
      </c>
      <c r="F15" s="102">
        <v>3232</v>
      </c>
      <c r="H15" s="115" t="s">
        <v>41</v>
      </c>
      <c r="I15" s="33">
        <v>3132</v>
      </c>
      <c r="J15" s="25">
        <v>1142056.94</v>
      </c>
    </row>
    <row r="16" spans="1:10" ht="25.5" x14ac:dyDescent="0.25">
      <c r="A16" s="39" t="s">
        <v>15</v>
      </c>
      <c r="B16" s="14">
        <v>18683136487</v>
      </c>
      <c r="C16" s="14" t="s">
        <v>8</v>
      </c>
      <c r="D16" s="3">
        <v>1425</v>
      </c>
      <c r="E16" s="19" t="s">
        <v>65</v>
      </c>
      <c r="F16" s="102">
        <v>3235</v>
      </c>
      <c r="H16" s="115" t="s">
        <v>43</v>
      </c>
      <c r="I16" s="33">
        <v>3211</v>
      </c>
      <c r="J16" s="25">
        <v>3170.5</v>
      </c>
    </row>
    <row r="17" spans="1:10" ht="38.25" x14ac:dyDescent="0.25">
      <c r="A17" s="39" t="s">
        <v>15</v>
      </c>
      <c r="B17" s="14">
        <v>18683136487</v>
      </c>
      <c r="C17" s="14" t="s">
        <v>8</v>
      </c>
      <c r="D17" s="3">
        <v>77118.210000000006</v>
      </c>
      <c r="E17" s="19" t="s">
        <v>18</v>
      </c>
      <c r="F17" s="102">
        <v>4511</v>
      </c>
      <c r="H17" s="115" t="s">
        <v>42</v>
      </c>
      <c r="I17" s="33">
        <v>3212</v>
      </c>
      <c r="J17" s="113">
        <v>209421.02</v>
      </c>
    </row>
    <row r="18" spans="1:10" ht="39" thickBot="1" x14ac:dyDescent="0.3">
      <c r="A18" s="88" t="s">
        <v>7</v>
      </c>
      <c r="B18" s="95"/>
      <c r="C18" s="95"/>
      <c r="D18" s="96">
        <f>D13+D14+D15+D16+D17</f>
        <v>80688.11</v>
      </c>
      <c r="E18" s="97"/>
      <c r="F18" s="105"/>
      <c r="H18" s="115" t="s">
        <v>44</v>
      </c>
      <c r="I18" s="33">
        <v>3291</v>
      </c>
      <c r="J18" s="25">
        <v>464.21</v>
      </c>
    </row>
    <row r="19" spans="1:10" ht="25.5" x14ac:dyDescent="0.25">
      <c r="A19" s="98" t="s">
        <v>59</v>
      </c>
      <c r="B19" s="60"/>
      <c r="C19" s="110"/>
      <c r="D19" s="111">
        <v>19.91</v>
      </c>
      <c r="E19" s="62" t="s">
        <v>10</v>
      </c>
      <c r="F19" s="112">
        <v>3295</v>
      </c>
      <c r="H19" s="115"/>
      <c r="I19" s="33">
        <v>3299</v>
      </c>
      <c r="J19" s="25">
        <v>0.02</v>
      </c>
    </row>
    <row r="20" spans="1:10" ht="15.75" thickBot="1" x14ac:dyDescent="0.3">
      <c r="A20" s="88" t="s">
        <v>7</v>
      </c>
      <c r="B20" s="95"/>
      <c r="C20" s="95"/>
      <c r="D20" s="96">
        <f>D19</f>
        <v>19.91</v>
      </c>
      <c r="E20" s="97"/>
      <c r="F20" s="105"/>
      <c r="H20" s="115" t="s">
        <v>96</v>
      </c>
      <c r="I20" s="33">
        <v>3237</v>
      </c>
      <c r="J20" s="25">
        <v>7010.47</v>
      </c>
    </row>
    <row r="21" spans="1:10" x14ac:dyDescent="0.25">
      <c r="A21" s="98" t="s">
        <v>59</v>
      </c>
      <c r="B21" s="60"/>
      <c r="C21" s="110"/>
      <c r="D21" s="111">
        <v>130</v>
      </c>
      <c r="E21" s="62" t="s">
        <v>105</v>
      </c>
      <c r="F21" s="112">
        <v>3835</v>
      </c>
      <c r="H21" s="116" t="s">
        <v>7</v>
      </c>
      <c r="I21" s="117"/>
      <c r="J21" s="114">
        <f>J11+J12+J13+J14+J15+J16+J17+J18+J19+J20</f>
        <v>9419321.4000000004</v>
      </c>
    </row>
    <row r="22" spans="1:10" ht="15.75" thickBot="1" x14ac:dyDescent="0.3">
      <c r="A22" s="88" t="s">
        <v>7</v>
      </c>
      <c r="B22" s="95"/>
      <c r="C22" s="95"/>
      <c r="D22" s="96">
        <f>D21</f>
        <v>130</v>
      </c>
      <c r="E22" s="97"/>
      <c r="F22" s="105"/>
    </row>
    <row r="23" spans="1:10" ht="25.5" x14ac:dyDescent="0.25">
      <c r="A23" s="98" t="s">
        <v>59</v>
      </c>
      <c r="B23" s="60"/>
      <c r="C23" s="110"/>
      <c r="D23" s="111">
        <v>30.53</v>
      </c>
      <c r="E23" s="19" t="s">
        <v>49</v>
      </c>
      <c r="F23" s="112">
        <v>3237</v>
      </c>
      <c r="H23" t="s">
        <v>47</v>
      </c>
    </row>
    <row r="24" spans="1:10" ht="27.75" customHeight="1" thickBot="1" x14ac:dyDescent="0.3">
      <c r="A24" s="88" t="s">
        <v>7</v>
      </c>
      <c r="B24" s="95"/>
      <c r="C24" s="95"/>
      <c r="D24" s="96">
        <f>D23</f>
        <v>30.53</v>
      </c>
      <c r="E24" s="97"/>
      <c r="F24" s="105"/>
      <c r="H24" s="120" t="s">
        <v>6</v>
      </c>
      <c r="I24" s="121"/>
      <c r="J24" s="32" t="s">
        <v>5</v>
      </c>
    </row>
    <row r="25" spans="1:10" ht="26.25" customHeight="1" x14ac:dyDescent="0.25">
      <c r="A25" s="64" t="s">
        <v>117</v>
      </c>
      <c r="B25" s="14"/>
      <c r="C25" s="80" t="s">
        <v>8</v>
      </c>
      <c r="D25" s="87">
        <v>59.73</v>
      </c>
      <c r="E25" s="19" t="s">
        <v>10</v>
      </c>
      <c r="F25" s="65">
        <v>3296</v>
      </c>
      <c r="H25" s="19" t="s">
        <v>49</v>
      </c>
      <c r="I25" s="118">
        <v>3237</v>
      </c>
      <c r="J25" s="119">
        <v>10730.74</v>
      </c>
    </row>
    <row r="26" spans="1:10" ht="15.75" thickBot="1" x14ac:dyDescent="0.3">
      <c r="A26" s="88"/>
      <c r="B26" s="89"/>
      <c r="C26" s="129"/>
      <c r="D26" s="84">
        <f>D25</f>
        <v>59.73</v>
      </c>
      <c r="E26" s="68"/>
      <c r="F26" s="69"/>
      <c r="H26" s="19" t="s">
        <v>74</v>
      </c>
      <c r="I26" s="51">
        <v>3213</v>
      </c>
      <c r="J26" s="52">
        <v>725.58</v>
      </c>
    </row>
    <row r="27" spans="1:10" ht="25.5" x14ac:dyDescent="0.25">
      <c r="A27" s="98" t="s">
        <v>69</v>
      </c>
      <c r="B27" s="60"/>
      <c r="C27" s="33" t="s">
        <v>70</v>
      </c>
      <c r="D27" s="58">
        <v>200</v>
      </c>
      <c r="E27" s="19" t="s">
        <v>10</v>
      </c>
      <c r="F27" s="104">
        <v>3296</v>
      </c>
      <c r="H27" s="19" t="s">
        <v>84</v>
      </c>
      <c r="I27" s="51">
        <v>3236</v>
      </c>
      <c r="J27" s="52">
        <v>360.86</v>
      </c>
    </row>
    <row r="28" spans="1:10" ht="26.25" thickBot="1" x14ac:dyDescent="0.3">
      <c r="A28" s="88" t="s">
        <v>7</v>
      </c>
      <c r="B28" s="95"/>
      <c r="C28" s="95"/>
      <c r="D28" s="96">
        <f>D27</f>
        <v>200</v>
      </c>
      <c r="E28" s="97"/>
      <c r="F28" s="105"/>
      <c r="H28" s="19" t="s">
        <v>50</v>
      </c>
      <c r="I28" s="51">
        <v>3831</v>
      </c>
      <c r="J28" s="52">
        <v>3073.55</v>
      </c>
    </row>
    <row r="29" spans="1:10" ht="38.25" x14ac:dyDescent="0.25">
      <c r="A29" s="98" t="s">
        <v>59</v>
      </c>
      <c r="B29" s="14"/>
      <c r="C29" s="33"/>
      <c r="D29" s="58">
        <v>265.45</v>
      </c>
      <c r="E29" s="19" t="s">
        <v>74</v>
      </c>
      <c r="F29" s="104">
        <v>3213</v>
      </c>
      <c r="H29" s="34" t="s">
        <v>7</v>
      </c>
      <c r="I29" s="35"/>
      <c r="J29" s="36">
        <f>J25+J26+J27+J28</f>
        <v>14890.73</v>
      </c>
    </row>
    <row r="30" spans="1:10" ht="15.75" thickBot="1" x14ac:dyDescent="0.3">
      <c r="A30" s="88" t="s">
        <v>7</v>
      </c>
      <c r="B30" s="95"/>
      <c r="C30" s="95"/>
      <c r="D30" s="96">
        <f>D29</f>
        <v>265.45</v>
      </c>
      <c r="E30" s="97"/>
      <c r="F30" s="105"/>
    </row>
    <row r="31" spans="1:10" x14ac:dyDescent="0.25">
      <c r="E31" s="20"/>
      <c r="F31" s="101"/>
      <c r="J31" s="15"/>
    </row>
    <row r="32" spans="1:10" ht="15.75" thickBot="1" x14ac:dyDescent="0.3">
      <c r="A32" s="126" t="s">
        <v>116</v>
      </c>
      <c r="B32" s="127"/>
      <c r="C32" s="127"/>
      <c r="D32" s="100">
        <f>D12+D18+D20+D22+D24+D26+D28+D30</f>
        <v>81593.58</v>
      </c>
      <c r="E32" s="99"/>
      <c r="F32" s="107"/>
      <c r="H32" s="15"/>
      <c r="J32" s="15"/>
    </row>
    <row r="33" spans="8:10" x14ac:dyDescent="0.25">
      <c r="J33" s="15"/>
    </row>
    <row r="36" spans="8:10" x14ac:dyDescent="0.25">
      <c r="H36" s="15"/>
    </row>
  </sheetData>
  <mergeCells count="7">
    <mergeCell ref="A32:C32"/>
    <mergeCell ref="A6:F6"/>
    <mergeCell ref="A8:B8"/>
    <mergeCell ref="I8:J8"/>
    <mergeCell ref="E10:F10"/>
    <mergeCell ref="H10:I10"/>
    <mergeCell ref="H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KOLOVOZ 2024</vt:lpstr>
      <vt:lpstr>RUJAN 2024</vt:lpstr>
      <vt:lpstr>LISTOPAD 2024</vt:lpstr>
      <vt:lpstr>STUDENI 2024.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2024-12-16T11:51:36Z</cp:lastPrinted>
  <dcterms:created xsi:type="dcterms:W3CDTF">2024-02-08T10:51:37Z</dcterms:created>
  <dcterms:modified xsi:type="dcterms:W3CDTF">2024-12-16T12:04:27Z</dcterms:modified>
</cp:coreProperties>
</file>